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64" yWindow="-12" windowWidth="15168" windowHeight="9648"/>
  </bookViews>
  <sheets>
    <sheet name="Master Nutrition" sheetId="1" r:id="rId1"/>
    <sheet name="Luckiamut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40" i="1" l="1"/>
  <c r="H240" i="1"/>
  <c r="G240" i="1"/>
  <c r="F240" i="1"/>
  <c r="E240" i="1"/>
  <c r="D240" i="1"/>
  <c r="C240" i="1"/>
  <c r="B240" i="1"/>
  <c r="I176" i="1"/>
  <c r="H176" i="1"/>
  <c r="G176" i="1"/>
  <c r="F176" i="1"/>
  <c r="E176" i="1"/>
  <c r="D176" i="1"/>
  <c r="C176" i="1"/>
  <c r="B176" i="1"/>
  <c r="I211" i="1" l="1"/>
  <c r="H211" i="1"/>
  <c r="G211" i="1"/>
  <c r="F211" i="1"/>
  <c r="E211" i="1"/>
  <c r="C211" i="1"/>
  <c r="B211" i="1"/>
  <c r="D168" i="1"/>
  <c r="D211" i="1" s="1"/>
  <c r="I228" i="1"/>
  <c r="H228" i="1"/>
  <c r="G228" i="1"/>
  <c r="F228" i="1"/>
  <c r="C228" i="1"/>
  <c r="I179" i="1"/>
  <c r="I182" i="1" s="1"/>
  <c r="H179" i="1"/>
  <c r="H182" i="1" s="1"/>
  <c r="G179" i="1"/>
  <c r="G182" i="1" s="1"/>
  <c r="F179" i="1"/>
  <c r="F182" i="1" s="1"/>
  <c r="E179" i="1"/>
  <c r="E182" i="1" s="1"/>
  <c r="D179" i="1"/>
  <c r="D182" i="1" s="1"/>
  <c r="C179" i="1"/>
  <c r="C182" i="1" s="1"/>
  <c r="B179" i="1"/>
  <c r="B182" i="1" s="1"/>
  <c r="G227" i="1"/>
  <c r="E227" i="1"/>
  <c r="D227" i="1"/>
  <c r="E220" i="1"/>
  <c r="F220" i="1"/>
  <c r="G220" i="1"/>
  <c r="I220" i="1"/>
  <c r="D220" i="1"/>
  <c r="B220" i="1"/>
  <c r="I174" i="1"/>
  <c r="H174" i="1"/>
  <c r="G174" i="1"/>
  <c r="F174" i="1"/>
  <c r="E174" i="1"/>
  <c r="D174" i="1"/>
  <c r="C174" i="1"/>
  <c r="B174" i="1"/>
  <c r="I205" i="1"/>
  <c r="H205" i="1"/>
  <c r="G205" i="1"/>
  <c r="F205" i="1"/>
  <c r="E205" i="1"/>
  <c r="D205" i="1"/>
  <c r="C205" i="1"/>
  <c r="B205" i="1"/>
  <c r="I191" i="1"/>
  <c r="H191" i="1"/>
  <c r="G191" i="1"/>
  <c r="F191" i="1"/>
  <c r="E191" i="1"/>
  <c r="D191" i="1"/>
  <c r="C191" i="1"/>
  <c r="B191" i="1"/>
  <c r="B228" i="1"/>
  <c r="I232" i="1"/>
  <c r="H232" i="1"/>
  <c r="G232" i="1"/>
  <c r="F232" i="1"/>
  <c r="E232" i="1"/>
  <c r="D232" i="1"/>
  <c r="C232" i="1"/>
  <c r="B232" i="1"/>
  <c r="I11" i="3"/>
  <c r="H11" i="3"/>
  <c r="G11" i="3"/>
  <c r="F11" i="3"/>
  <c r="E11" i="3"/>
  <c r="D11" i="3"/>
  <c r="C11" i="3"/>
  <c r="B11" i="3"/>
  <c r="F17" i="3"/>
  <c r="I219" i="1" l="1"/>
  <c r="H219" i="1"/>
  <c r="G219" i="1"/>
  <c r="F219" i="1"/>
  <c r="E219" i="1"/>
  <c r="D219" i="1"/>
  <c r="C219" i="1"/>
  <c r="B219" i="1"/>
  <c r="F199" i="1" l="1"/>
  <c r="I151" i="1" l="1"/>
  <c r="H151" i="1"/>
  <c r="G151" i="1"/>
  <c r="F151" i="1"/>
  <c r="E151" i="1"/>
  <c r="E228" i="1" s="1"/>
  <c r="D151" i="1"/>
  <c r="D228" i="1" s="1"/>
  <c r="C151" i="1"/>
  <c r="G230" i="1"/>
  <c r="E230" i="1"/>
  <c r="D230" i="1"/>
  <c r="B230" i="1"/>
  <c r="B221" i="1" l="1"/>
  <c r="I221" i="1"/>
  <c r="G221" i="1"/>
  <c r="F221" i="1"/>
  <c r="E221" i="1"/>
  <c r="D221" i="1"/>
  <c r="E237" i="1"/>
  <c r="I238" i="1"/>
  <c r="F238" i="1"/>
  <c r="D238" i="1"/>
  <c r="B238" i="1"/>
  <c r="H235" i="1"/>
  <c r="G235" i="1"/>
  <c r="F235" i="1"/>
  <c r="B235" i="1"/>
  <c r="H244" i="1"/>
  <c r="F244" i="1"/>
  <c r="E244" i="1"/>
  <c r="D244" i="1"/>
  <c r="B244" i="1"/>
  <c r="I142" i="1" l="1"/>
  <c r="H142" i="1"/>
  <c r="G142" i="1"/>
  <c r="F142" i="1"/>
  <c r="E142" i="1"/>
  <c r="D142" i="1"/>
  <c r="C142" i="1"/>
  <c r="B142" i="1"/>
  <c r="I147" i="1" l="1"/>
  <c r="H147" i="1"/>
  <c r="G147" i="1"/>
  <c r="F147" i="1"/>
  <c r="E147" i="1"/>
  <c r="D147" i="1"/>
  <c r="C147" i="1"/>
  <c r="B147" i="1"/>
  <c r="I146" i="1"/>
  <c r="I148" i="1" s="1"/>
  <c r="H146" i="1"/>
  <c r="H148" i="1" s="1"/>
  <c r="H242" i="1" s="1"/>
  <c r="G146" i="1"/>
  <c r="G148" i="1" s="1"/>
  <c r="G242" i="1" s="1"/>
  <c r="F146" i="1"/>
  <c r="F148" i="1" s="1"/>
  <c r="E146" i="1"/>
  <c r="E148" i="1" s="1"/>
  <c r="E242" i="1" s="1"/>
  <c r="D146" i="1"/>
  <c r="D148" i="1" s="1"/>
  <c r="C146" i="1"/>
  <c r="C148" i="1" s="1"/>
  <c r="B146" i="1"/>
  <c r="B148" i="1" s="1"/>
  <c r="I223" i="1"/>
  <c r="H223" i="1"/>
  <c r="G223" i="1"/>
  <c r="F223" i="1"/>
  <c r="E223" i="1"/>
  <c r="D223" i="1"/>
  <c r="C223" i="1"/>
  <c r="B223" i="1"/>
  <c r="G224" i="1" l="1"/>
  <c r="E224" i="1"/>
  <c r="D224" i="1"/>
  <c r="I203" i="1"/>
  <c r="H203" i="1"/>
  <c r="G203" i="1"/>
  <c r="F203" i="1"/>
  <c r="E203" i="1"/>
  <c r="D203" i="1"/>
  <c r="C203" i="1"/>
  <c r="B203" i="1"/>
  <c r="I241" i="1" l="1"/>
  <c r="G241" i="1"/>
  <c r="F241" i="1"/>
  <c r="E241" i="1"/>
  <c r="D241" i="1"/>
  <c r="C241" i="1"/>
  <c r="B241" i="1"/>
  <c r="I204" i="1"/>
  <c r="H204" i="1"/>
  <c r="G204" i="1"/>
  <c r="F204" i="1"/>
  <c r="E204" i="1"/>
  <c r="D204" i="1"/>
  <c r="C204" i="1"/>
  <c r="B204" i="1"/>
  <c r="I202" i="1"/>
  <c r="H202" i="1"/>
  <c r="G202" i="1"/>
  <c r="F202" i="1"/>
  <c r="E202" i="1"/>
  <c r="D202" i="1"/>
  <c r="C202" i="1"/>
  <c r="B202" i="1"/>
  <c r="I216" i="1"/>
  <c r="H216" i="1"/>
  <c r="G216" i="1"/>
  <c r="F216" i="1"/>
  <c r="E216" i="1"/>
  <c r="D216" i="1"/>
  <c r="B216" i="1"/>
  <c r="I209" i="1"/>
  <c r="H209" i="1"/>
  <c r="G209" i="1"/>
  <c r="F209" i="1"/>
  <c r="E209" i="1"/>
  <c r="D209" i="1"/>
  <c r="C209" i="1"/>
  <c r="B209" i="1"/>
  <c r="I226" i="1"/>
  <c r="H226" i="1"/>
  <c r="G226" i="1"/>
  <c r="F226" i="1"/>
  <c r="E226" i="1"/>
  <c r="D226" i="1"/>
  <c r="C226" i="1"/>
  <c r="B226" i="1"/>
  <c r="I199" i="1"/>
  <c r="H199" i="1"/>
  <c r="G199" i="1"/>
  <c r="E199" i="1"/>
  <c r="D199" i="1"/>
  <c r="C199" i="1"/>
  <c r="B199" i="1"/>
  <c r="I217" i="1" l="1"/>
  <c r="G217" i="1"/>
  <c r="F217" i="1"/>
  <c r="E217" i="1"/>
  <c r="D217" i="1"/>
  <c r="B217" i="1"/>
  <c r="I197" i="1"/>
  <c r="H197" i="1"/>
  <c r="G197" i="1"/>
  <c r="F197" i="1"/>
  <c r="E197" i="1"/>
  <c r="D197" i="1"/>
  <c r="C197" i="1"/>
  <c r="B197" i="1"/>
  <c r="I196" i="1"/>
  <c r="H196" i="1"/>
  <c r="G196" i="1"/>
  <c r="F196" i="1"/>
  <c r="E196" i="1"/>
  <c r="D196" i="1"/>
  <c r="C196" i="1"/>
  <c r="B196" i="1"/>
  <c r="I192" i="1"/>
  <c r="H192" i="1"/>
  <c r="G192" i="1"/>
  <c r="F192" i="1"/>
  <c r="E192" i="1"/>
  <c r="D192" i="1"/>
  <c r="C192" i="1"/>
  <c r="B192" i="1"/>
  <c r="I222" i="1"/>
  <c r="H222" i="1"/>
  <c r="G222" i="1"/>
  <c r="F222" i="1"/>
  <c r="E222" i="1"/>
  <c r="D222" i="1"/>
  <c r="C222" i="1"/>
  <c r="B222" i="1"/>
  <c r="I200" i="1"/>
  <c r="H200" i="1"/>
  <c r="G200" i="1"/>
  <c r="F200" i="1"/>
  <c r="E200" i="1"/>
  <c r="D200" i="1"/>
  <c r="C200" i="1"/>
  <c r="B200" i="1"/>
  <c r="I189" i="1"/>
  <c r="H189" i="1"/>
  <c r="G189" i="1"/>
  <c r="F189" i="1"/>
  <c r="E189" i="1"/>
  <c r="D189" i="1"/>
  <c r="C189" i="1"/>
  <c r="B189" i="1"/>
  <c r="I188" i="1"/>
  <c r="H188" i="1"/>
  <c r="G188" i="1"/>
  <c r="F188" i="1"/>
  <c r="E188" i="1"/>
  <c r="D188" i="1"/>
  <c r="C188" i="1"/>
  <c r="B188" i="1"/>
  <c r="I198" i="1"/>
  <c r="H198" i="1"/>
  <c r="G198" i="1"/>
  <c r="F198" i="1"/>
  <c r="E198" i="1"/>
  <c r="D198" i="1"/>
  <c r="C198" i="1"/>
  <c r="B198" i="1"/>
  <c r="I194" i="1"/>
  <c r="H194" i="1"/>
  <c r="G194" i="1"/>
  <c r="F194" i="1"/>
  <c r="E194" i="1"/>
  <c r="C194" i="1"/>
  <c r="D194" i="1"/>
  <c r="C195" i="1"/>
  <c r="B194" i="1"/>
  <c r="I233" i="1" l="1"/>
  <c r="H233" i="1"/>
  <c r="G233" i="1"/>
  <c r="F233" i="1"/>
  <c r="E233" i="1"/>
  <c r="D233" i="1"/>
  <c r="C233" i="1"/>
  <c r="B233" i="1"/>
  <c r="I210" i="1"/>
  <c r="H210" i="1"/>
  <c r="G210" i="1"/>
  <c r="F210" i="1"/>
  <c r="E210" i="1"/>
  <c r="D210" i="1"/>
  <c r="C210" i="1"/>
  <c r="B210" i="1"/>
  <c r="I195" i="1" l="1"/>
  <c r="H195" i="1"/>
  <c r="G195" i="1"/>
  <c r="F195" i="1"/>
  <c r="E195" i="1"/>
  <c r="D195" i="1"/>
  <c r="B195" i="1"/>
</calcChain>
</file>

<file path=xl/sharedStrings.xml><?xml version="1.0" encoding="utf-8"?>
<sst xmlns="http://schemas.openxmlformats.org/spreadsheetml/2006/main" count="344" uniqueCount="269">
  <si>
    <t>Calories</t>
  </si>
  <si>
    <t>White Whole Grain Hamburer Bun</t>
  </si>
  <si>
    <t>Flamebroiled Beef Pattie</t>
  </si>
  <si>
    <t>Pork Chop</t>
  </si>
  <si>
    <t>1 slice  1/2oz</t>
  </si>
  <si>
    <t>2 slices 1 oz</t>
  </si>
  <si>
    <t>Corn Dog</t>
  </si>
  <si>
    <t>Chicken Patty-Tyson 5809-0928</t>
  </si>
  <si>
    <t>Hamburger</t>
  </si>
  <si>
    <t>Grilled Cheese</t>
  </si>
  <si>
    <t>Chicken Sandwich</t>
  </si>
  <si>
    <t>Meat Spaghetti</t>
  </si>
  <si>
    <t>Dippy Chips</t>
  </si>
  <si>
    <t>Biscuit and Cheese</t>
  </si>
  <si>
    <t>Cheeseburger</t>
  </si>
  <si>
    <t>Chicken Taco</t>
  </si>
  <si>
    <t>PBJ Sandwich</t>
  </si>
  <si>
    <t>Ham Cheese Muffin Melt</t>
  </si>
  <si>
    <t>Cuban Pork Burrito</t>
  </si>
  <si>
    <t>Beans and Chips</t>
  </si>
  <si>
    <t>Mexi Mac and Cheese</t>
  </si>
  <si>
    <t>Pizza Cheese Stick</t>
  </si>
  <si>
    <t>Chicken Nuggets</t>
  </si>
  <si>
    <t>Chicken w/Rice</t>
  </si>
  <si>
    <t>Cheese Bagel</t>
  </si>
  <si>
    <t>Turkey Noodle Casserole</t>
  </si>
  <si>
    <t>Mini Cheese Pizza</t>
  </si>
  <si>
    <t>Bosco Sticks</t>
  </si>
  <si>
    <t>Beef Stronganoff</t>
  </si>
  <si>
    <t>Taco Salad</t>
  </si>
  <si>
    <t>Cheese Quesadilla</t>
  </si>
  <si>
    <t>Fish and Tator Tots</t>
  </si>
  <si>
    <t>Chili and Chips</t>
  </si>
  <si>
    <t>Nacho Bar</t>
  </si>
  <si>
    <t>Super Sub</t>
  </si>
  <si>
    <t>Tator Tots</t>
  </si>
  <si>
    <t>Breakfast Burrito</t>
  </si>
  <si>
    <t>Macaroni and Cheese</t>
  </si>
  <si>
    <t>Apple Juice</t>
  </si>
  <si>
    <t>Bread Stick (Rip Stick Dough)</t>
  </si>
  <si>
    <t>Biscuit (Bakery Chef TransSense Whole Grain Buttermilk Ex Split 2.7", 2oz</t>
  </si>
  <si>
    <t>Bean and Cheese Burrito</t>
  </si>
  <si>
    <t>Bosco Stick (Reduced Fat Mozzarella 6")</t>
  </si>
  <si>
    <t>Bow Tie Pasta (1cup dry)</t>
  </si>
  <si>
    <t>Breakfast on a Stick</t>
  </si>
  <si>
    <t>not listed</t>
  </si>
  <si>
    <t>Breakfast Pizza (Turkey Sausage)</t>
  </si>
  <si>
    <t>Bagel (Lenders 2oz Whole Wheat)</t>
  </si>
  <si>
    <t>Beef Steak ( Country Fried Breaded)</t>
  </si>
  <si>
    <t xml:space="preserve">Cheese -American Yellow Sliced </t>
  </si>
  <si>
    <t>Cheese -America White Sliced Cheese</t>
  </si>
  <si>
    <t xml:space="preserve">Cheese- Cheddar Reduced Fat, yellow shredded </t>
  </si>
  <si>
    <t>1/2oz</t>
  </si>
  <si>
    <t>1oz</t>
  </si>
  <si>
    <t xml:space="preserve">Cheese-Mozzarella, LMPS, Shredded, Frozen </t>
  </si>
  <si>
    <t xml:space="preserve">1/2oz </t>
  </si>
  <si>
    <t>Menu Items</t>
  </si>
  <si>
    <t>Chicken Fajita Strips, Fully Cooked Frozen 1oz.</t>
  </si>
  <si>
    <t>French Toast- Cargrill-Sticks 40072</t>
  </si>
  <si>
    <t>French Toast Sticks- Rich's</t>
  </si>
  <si>
    <t>Fish Nuggets</t>
  </si>
  <si>
    <t>French Toast-Rich's</t>
  </si>
  <si>
    <t>Ham, Water Added, Fully Cooked, sliced, frozen 1.22oz=1oz meat</t>
  </si>
  <si>
    <t xml:space="preserve">Beef, Patties, W/SPP, Fully Cooked </t>
  </si>
  <si>
    <t>2.2 oz patty</t>
  </si>
  <si>
    <t>1.7oz patty</t>
  </si>
  <si>
    <t>Hamburger- Smart Picks Flamebroiled Beef Pattie</t>
  </si>
  <si>
    <t>Buns Hot Dog-White Whole Grain</t>
  </si>
  <si>
    <t xml:space="preserve">Buns -Hamburger White Whole Grain </t>
  </si>
  <si>
    <t>Hot Dog-Jennie-O Turkey Frank</t>
  </si>
  <si>
    <t>Dressing-Italian- Light Golden Ventura Foods</t>
  </si>
  <si>
    <t>Catsup- Central Valley 1tbsp</t>
  </si>
  <si>
    <t>Mayo Packet</t>
  </si>
  <si>
    <t>Teriyaki Sauce , Minor's</t>
  </si>
  <si>
    <t>Sweet Sour Sauce, Minor's</t>
  </si>
  <si>
    <t>General Tso's Sauce, Minor's</t>
  </si>
  <si>
    <t>Mustard -Ventura Foods LLC</t>
  </si>
  <si>
    <t>Cheese-Cheddar Cheese Sauce</t>
  </si>
  <si>
    <t>Cheese-Nacho Cheese Sauce</t>
  </si>
  <si>
    <t>Cheese Sauce TRIO</t>
  </si>
  <si>
    <t>Orange Juice from Concentrate 4ozs.</t>
  </si>
  <si>
    <t>Whole Grain Pretzel 2.2oz</t>
  </si>
  <si>
    <t>Peanut Butter,Smooth 2Tbsp</t>
  </si>
  <si>
    <t>Peanut Butter,Smooth 1/4 cup</t>
  </si>
  <si>
    <t>Pasta Barilla various 2oz</t>
  </si>
  <si>
    <t xml:space="preserve">Biscuit Golden Buttermilk </t>
  </si>
  <si>
    <t>Peas Freidel's Fine 50144</t>
  </si>
  <si>
    <t>Potatoes-Idahoan Real Mashed 4ozs.</t>
  </si>
  <si>
    <t>Pancakes-Krusteaz Whole Grain Buttermilk</t>
  </si>
  <si>
    <t>Pickles-Old Fashion Kosher Dill Chips 1/8" Krinkle Cut 1oz.</t>
  </si>
  <si>
    <t>Potato Chips Lays 1/2oz bag</t>
  </si>
  <si>
    <t>Pretzel- Superpretzel 51% Whole Wheat Soft Pretzel 2.5oz</t>
  </si>
  <si>
    <t>Dressing-Buttermilk Ranch Reduced Calorie</t>
  </si>
  <si>
    <t>Rice-Brown 1 cup cooked 1/4 cup dry</t>
  </si>
  <si>
    <t>Chips-Tortilla Round Yellow unsalted</t>
  </si>
  <si>
    <t>g</t>
  </si>
  <si>
    <t>mg</t>
  </si>
  <si>
    <t>Total Fat g</t>
  </si>
  <si>
    <t>Cholest mg</t>
  </si>
  <si>
    <t>Sodium mg</t>
  </si>
  <si>
    <t>Total Carb g</t>
  </si>
  <si>
    <t>Fiber g</t>
  </si>
  <si>
    <t>Sugars g</t>
  </si>
  <si>
    <t>Protein g</t>
  </si>
  <si>
    <t>Beans-Refried Cook Quick Ranch Wagon</t>
  </si>
  <si>
    <t>Beef Steak (Country Fried Breaded) &amp; Mashed Potatoes</t>
  </si>
  <si>
    <t>Cream of Mushroom Soup-Campbells 1cup serving</t>
  </si>
  <si>
    <t>Garlic Powder 1 tbsp</t>
  </si>
  <si>
    <t>Chili Powder 1 tbsp</t>
  </si>
  <si>
    <t>Onion Powder 1 tbsp</t>
  </si>
  <si>
    <t>Table Pepper</t>
  </si>
  <si>
    <t>Eggs 1 large</t>
  </si>
  <si>
    <t>Tortilla 8 inch WW</t>
  </si>
  <si>
    <t>Burrito Beef &amp; Bean</t>
  </si>
  <si>
    <t>Tator Tots 3oz about 13</t>
  </si>
  <si>
    <t>Turkey Breast Deli Cooked</t>
  </si>
  <si>
    <t>1.6oz</t>
  </si>
  <si>
    <t>3.2oz</t>
  </si>
  <si>
    <t>Trio Turkey Gravy Mix</t>
  </si>
  <si>
    <t>Spahetti Sauce Seasoning Lawrys</t>
  </si>
  <si>
    <t>Tomatoes Canned 1/4 cup</t>
  </si>
  <si>
    <t>Beans-Vegetarian canned</t>
  </si>
  <si>
    <t>Chicken Nugget Tyson Breaded</t>
  </si>
  <si>
    <t>Jelly-Mixed Fruit Carriage House canned</t>
  </si>
  <si>
    <t>Bento</t>
  </si>
  <si>
    <t>Deli Sandwiches</t>
  </si>
  <si>
    <t>Turkey Mashed Potato</t>
  </si>
  <si>
    <t>Chicken (Baked) with Roll</t>
  </si>
  <si>
    <t>Beef Steak and Potato</t>
  </si>
  <si>
    <t>Hot Dog</t>
  </si>
  <si>
    <t>Chicken (Ranch House)</t>
  </si>
  <si>
    <t>Meat Soft Taco (Beef)</t>
  </si>
  <si>
    <t>Bread-2 slices White Whole Grain Bread Slices</t>
  </si>
  <si>
    <t xml:space="preserve">English Muffins </t>
  </si>
  <si>
    <t>Turkey Jennie O Sliced 2oz</t>
  </si>
  <si>
    <t xml:space="preserve">Turkey </t>
  </si>
  <si>
    <t>Turkey and Mashed Potatoes 3/4 cup serving</t>
  </si>
  <si>
    <t>Mashed potatoes</t>
  </si>
  <si>
    <t>Gravy</t>
  </si>
  <si>
    <t>Turkey Noodle Casserole ( Turkey and Noodles Easy)</t>
  </si>
  <si>
    <t xml:space="preserve">Turkey            </t>
  </si>
  <si>
    <t>Noodles, Egg, Dry, Enriched 1 cup</t>
  </si>
  <si>
    <t>Cream of Chicken Soup figured portion for casserole</t>
  </si>
  <si>
    <t>Totals</t>
  </si>
  <si>
    <t xml:space="preserve">Totals </t>
  </si>
  <si>
    <t xml:space="preserve"> </t>
  </si>
  <si>
    <t>Fish Nuggets 4pcs</t>
  </si>
  <si>
    <t>Bean Cheese Burrito</t>
  </si>
  <si>
    <t>Yogurt Parfait w/graham</t>
  </si>
  <si>
    <t>Spaghetti w/Meat Sauce</t>
  </si>
  <si>
    <t>Chips and Beans</t>
  </si>
  <si>
    <t>Mustard Packet</t>
  </si>
  <si>
    <t>Fancy Catsup</t>
  </si>
  <si>
    <t>Pizza cheese Stick</t>
  </si>
  <si>
    <t>Hoagie Bun white whole Grain</t>
  </si>
  <si>
    <t>Onion</t>
  </si>
  <si>
    <t>Tomatoes small thin slice</t>
  </si>
  <si>
    <t>Cucumber 4 slices</t>
  </si>
  <si>
    <t>lettuce-shredded</t>
  </si>
  <si>
    <t>Jalapenos 1 large</t>
  </si>
  <si>
    <t>Red &amp; Green Bell Peppers 1 med</t>
  </si>
  <si>
    <t>Black olives 2 small</t>
  </si>
  <si>
    <t>Dill Pickles 3 slices</t>
  </si>
  <si>
    <t>Sweet Pickles 3 slices</t>
  </si>
  <si>
    <r>
      <t xml:space="preserve">Condiments  </t>
    </r>
    <r>
      <rPr>
        <i/>
        <sz val="11"/>
        <color theme="1"/>
        <rFont val="Calibri"/>
        <family val="2"/>
        <scheme val="minor"/>
      </rPr>
      <t>All condiments are not offered everyday.</t>
    </r>
  </si>
  <si>
    <t>Yogurt 8 oz</t>
  </si>
  <si>
    <t>Peaches canned 1/2 cup</t>
  </si>
  <si>
    <t>Blueberries 1 cup</t>
  </si>
  <si>
    <t>BlackBerries</t>
  </si>
  <si>
    <t>Graham Cracker packet</t>
  </si>
  <si>
    <t>Spahetti Sauce Canned 1/2 cup</t>
  </si>
  <si>
    <t>Parmesan Cheese 1 cup</t>
  </si>
  <si>
    <t>1tbsp</t>
  </si>
  <si>
    <t>Parmesan Cheese serving size for Spaghetti Receipe</t>
  </si>
  <si>
    <t>Spaghetti W/Meat Sauce</t>
  </si>
  <si>
    <t>Hot Dog  Plain</t>
  </si>
  <si>
    <t>Turkey &amp; Cheese Sub 1/2 sandwich</t>
  </si>
  <si>
    <t>Ham &amp; Cheese Sub 1/2 sandwich</t>
  </si>
  <si>
    <t>Tuna Sub 1/2 Sandwich</t>
  </si>
  <si>
    <t>Mayo Ventura Lite 1tbsp</t>
  </si>
  <si>
    <t>Mayo Ventura Lite 1 gallon</t>
  </si>
  <si>
    <t>portion of mayo for Tuna Sandwich</t>
  </si>
  <si>
    <t>Pickles- Sweet Relish 1 oz</t>
  </si>
  <si>
    <t>Tuna-Festival Skipjack tuna in pouch 1/4 cup 22 in a bag</t>
  </si>
  <si>
    <t>Tuna Mixture for Sandwiches 1 portion of mixture for 50</t>
  </si>
  <si>
    <t>Tuna Sub    1/2 cut portion</t>
  </si>
  <si>
    <t>Ham Sub   1/2 cut portion</t>
  </si>
  <si>
    <t>Turkey Sub   1/2 cut portion</t>
  </si>
  <si>
    <t>Ham 3.2 oz</t>
  </si>
  <si>
    <t>Shredded Cheese - yellow</t>
  </si>
  <si>
    <t>Ham and Cheese Sandwich</t>
  </si>
  <si>
    <t>Ham Cheese Sandwich w/burger bun</t>
  </si>
  <si>
    <t xml:space="preserve">Cheese-Mozzarella Shredded </t>
  </si>
  <si>
    <t>1/2 oz (14g)</t>
  </si>
  <si>
    <t>1 oz (28g)</t>
  </si>
  <si>
    <t xml:space="preserve">Mozzarella </t>
  </si>
  <si>
    <t>English Muffin</t>
  </si>
  <si>
    <t>Taco Seasoning 100g (4 oz)</t>
  </si>
  <si>
    <t>Beef Crumbles 2oz cooked (1/4 cup)</t>
  </si>
  <si>
    <t>Taco Meat 1/4 cup (2ozs)</t>
  </si>
  <si>
    <t>Pizza- Road Runner 1/8 of pizza</t>
  </si>
  <si>
    <t>Pizza- 1/8 of pizza</t>
  </si>
  <si>
    <t>Bento Boxes</t>
  </si>
  <si>
    <t>Mexi Mac &amp; Cheese</t>
  </si>
  <si>
    <t>Chicken Parm Pasta</t>
  </si>
  <si>
    <t>Ketchup Fancy 33% Hunts</t>
  </si>
  <si>
    <t>Olives Sliced Black Small Domestic Just Ripe</t>
  </si>
  <si>
    <t xml:space="preserve">Benefit Bar Breakfast Oatmeal Choc Chip </t>
  </si>
  <si>
    <t>Juice</t>
  </si>
  <si>
    <t>Orange Cup FC + Vit C - individual</t>
  </si>
  <si>
    <t>Apple Cup Filtered FC  + Vit C - individual</t>
  </si>
  <si>
    <t>Cereal individual portion size</t>
  </si>
  <si>
    <t>Frosted Flakes Multigrain</t>
  </si>
  <si>
    <t>Trix 25% less sugar</t>
  </si>
  <si>
    <t>Rice Chex Gluten Free</t>
  </si>
  <si>
    <t>Cheerios</t>
  </si>
  <si>
    <t>Cinnamon Toast Crunch 25% less sugar</t>
  </si>
  <si>
    <t>Cocoa Puffs 25% less sugar</t>
  </si>
  <si>
    <t>cream of chicken soup- campbells- 1 cup serving</t>
  </si>
  <si>
    <t>Chicken Parmesan Pasta</t>
  </si>
  <si>
    <t>Bread 2 slices</t>
  </si>
  <si>
    <t>Grilled Cheese Sandwich 1 whole sandwich</t>
  </si>
  <si>
    <t>Beans-Refried Trinidad Instant 1/2 cup prepared</t>
  </si>
  <si>
    <t>Turkey Noodle Casserole 3/4 cup</t>
  </si>
  <si>
    <t>1 pound</t>
  </si>
  <si>
    <t>10 pounds</t>
  </si>
  <si>
    <t>Sloppy Joe Seasoning 2tsp</t>
  </si>
  <si>
    <t>Spaghetti Sauce 6lbs +10 oz (106 ozs)</t>
  </si>
  <si>
    <t>1 Batch</t>
  </si>
  <si>
    <t>Sloppy Joe Seasoning 2tsp=4.6oz / 2 = 2.3  14/2.3=6.08</t>
  </si>
  <si>
    <t>Sloppy joe seasoning 14 ozs</t>
  </si>
  <si>
    <t xml:space="preserve">80 servings sloppy joes </t>
  </si>
  <si>
    <t>1 serving</t>
  </si>
  <si>
    <t>Sloppy Joe on a Bun  80 serving batch</t>
  </si>
  <si>
    <t>Buns -Hamburger White Whole Grain 80 buns</t>
  </si>
  <si>
    <t>Sloppy Joe on a Bun</t>
  </si>
  <si>
    <t xml:space="preserve">Cheese Max Stick Cheese (2) - Mozarella </t>
  </si>
  <si>
    <t>Country Fried Bread Beef Steak 3.80 oz (106g)</t>
  </si>
  <si>
    <t xml:space="preserve">Mini Cheese Pizza </t>
  </si>
  <si>
    <t>Spaghetti Sauce 1 quart(32ozs) divided into 42 servings</t>
  </si>
  <si>
    <t>Pork Burrito</t>
  </si>
  <si>
    <t>Pork Ground, Cooked</t>
  </si>
  <si>
    <t>Rice (Brown)</t>
  </si>
  <si>
    <t>Black Beans</t>
  </si>
  <si>
    <t>Salsa</t>
  </si>
  <si>
    <t>Cilantro</t>
  </si>
  <si>
    <t>Chicken Cut up 4 oz.</t>
  </si>
  <si>
    <t>Franz Dinner Rolls</t>
  </si>
  <si>
    <t>Ranch House Chicken</t>
  </si>
  <si>
    <t>80 portions cream of mushroom soup</t>
  </si>
  <si>
    <t>Egg Noodles 1/4 cup</t>
  </si>
  <si>
    <t>Chicken cut up</t>
  </si>
  <si>
    <t>Ranch Dressing Mix ( 2tbsp)</t>
  </si>
  <si>
    <t>Totals:</t>
  </si>
  <si>
    <t>Taco Meat</t>
  </si>
  <si>
    <t xml:space="preserve">cheese cheddar </t>
  </si>
  <si>
    <t>olives</t>
  </si>
  <si>
    <t xml:space="preserve">Tortilla chips </t>
  </si>
  <si>
    <t xml:space="preserve">Lettuce </t>
  </si>
  <si>
    <t xml:space="preserve">Tomatoes </t>
  </si>
  <si>
    <t>Recipe Calculations</t>
  </si>
  <si>
    <t>2 halves Mini Cheese Pizza</t>
  </si>
  <si>
    <t>Black Beans 1/2 cup</t>
  </si>
  <si>
    <t>Chili Powder 2tbsp</t>
  </si>
  <si>
    <t>Beef Crumbles 2 ozs.  (Recipe calls for 10lbs)</t>
  </si>
  <si>
    <t>Salsa- Canned Vine Ripe 2 tbsp</t>
  </si>
  <si>
    <t>Salsa approx 2 tbsps</t>
  </si>
  <si>
    <t xml:space="preserve">Taco Salad (1 portion) </t>
  </si>
  <si>
    <t xml:space="preserve"> Cheese Pizza- Road Runner 1/8 of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</si>
</sst>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6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6"/>
      <color theme="1"/>
      <name val="Verdana"/>
      <family val="2"/>
    </font>
    <font>
      <sz val="6"/>
      <color rgb="FF333333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0" borderId="0" xfId="0" applyFont="1"/>
    <xf numFmtId="0" fontId="3" fillId="0" borderId="0" xfId="0" applyFont="1"/>
    <xf numFmtId="0" fontId="0" fillId="0" borderId="0" xfId="0" applyNumberFormat="1"/>
    <xf numFmtId="0" fontId="4" fillId="3" borderId="0" xfId="0" applyFont="1" applyFill="1"/>
    <xf numFmtId="0" fontId="5" fillId="3" borderId="0" xfId="0" applyFont="1" applyFill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1" fillId="0" borderId="2" xfId="0" applyFont="1" applyBorder="1"/>
    <xf numFmtId="14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Fill="1"/>
    <xf numFmtId="0" fontId="0" fillId="0" borderId="0" xfId="0" applyFill="1"/>
    <xf numFmtId="0" fontId="0" fillId="5" borderId="0" xfId="0" applyFill="1"/>
    <xf numFmtId="0" fontId="3" fillId="0" borderId="0" xfId="0" applyFont="1" applyFill="1"/>
    <xf numFmtId="0" fontId="7" fillId="0" borderId="0" xfId="0" applyFont="1"/>
    <xf numFmtId="0" fontId="3" fillId="4" borderId="0" xfId="0" applyFont="1" applyFill="1" applyBorder="1"/>
    <xf numFmtId="0" fontId="0" fillId="4" borderId="0" xfId="0" applyFill="1" applyBorder="1"/>
    <xf numFmtId="0" fontId="0" fillId="6" borderId="0" xfId="0" applyFill="1"/>
    <xf numFmtId="0" fontId="8" fillId="0" borderId="0" xfId="0" applyFont="1"/>
    <xf numFmtId="0" fontId="1" fillId="0" borderId="1" xfId="0" applyFont="1" applyFill="1" applyBorder="1"/>
    <xf numFmtId="0" fontId="0" fillId="0" borderId="2" xfId="0" applyFill="1" applyBorder="1"/>
    <xf numFmtId="0" fontId="9" fillId="0" borderId="0" xfId="0" applyFont="1"/>
    <xf numFmtId="0" fontId="1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tabSelected="1" workbookViewId="0">
      <pane ySplit="1" topLeftCell="A179" activePane="bottomLeft" state="frozen"/>
      <selection activeCell="B1" sqref="B1"/>
      <selection pane="bottomLeft" activeCell="J201" sqref="J201"/>
    </sheetView>
  </sheetViews>
  <sheetFormatPr defaultRowHeight="14.4" x14ac:dyDescent="0.3"/>
  <cols>
    <col min="1" max="1" width="28.33203125" customWidth="1"/>
    <col min="2" max="2" width="8.5546875" customWidth="1"/>
    <col min="3" max="3" width="11.33203125" customWidth="1"/>
    <col min="4" max="4" width="11.5546875" customWidth="1"/>
    <col min="5" max="5" width="11.44140625" customWidth="1"/>
    <col min="6" max="6" width="12.109375" customWidth="1"/>
  </cols>
  <sheetData>
    <row r="1" spans="1:9" s="2" customFormat="1" ht="15.6" x14ac:dyDescent="0.3">
      <c r="B1" s="2" t="s">
        <v>0</v>
      </c>
      <c r="C1" s="2" t="s">
        <v>97</v>
      </c>
      <c r="D1" s="2" t="s">
        <v>98</v>
      </c>
      <c r="E1" s="2" t="s">
        <v>99</v>
      </c>
      <c r="F1" s="2" t="s">
        <v>100</v>
      </c>
      <c r="G1" s="2" t="s">
        <v>101</v>
      </c>
      <c r="H1" s="2" t="s">
        <v>102</v>
      </c>
      <c r="I1" s="2" t="s">
        <v>103</v>
      </c>
    </row>
    <row r="2" spans="1:9" x14ac:dyDescent="0.3">
      <c r="A2" s="1"/>
      <c r="C2" t="s">
        <v>95</v>
      </c>
      <c r="D2" t="s">
        <v>96</v>
      </c>
      <c r="E2" t="s">
        <v>96</v>
      </c>
      <c r="F2" t="s">
        <v>95</v>
      </c>
      <c r="G2" t="s">
        <v>95</v>
      </c>
      <c r="H2" t="s">
        <v>95</v>
      </c>
      <c r="I2" t="s">
        <v>95</v>
      </c>
    </row>
    <row r="3" spans="1:9" x14ac:dyDescent="0.3">
      <c r="A3" s="1" t="s">
        <v>38</v>
      </c>
      <c r="B3">
        <v>60</v>
      </c>
      <c r="C3">
        <v>0</v>
      </c>
      <c r="D3">
        <v>0</v>
      </c>
      <c r="E3">
        <v>10</v>
      </c>
      <c r="F3">
        <v>14</v>
      </c>
      <c r="G3">
        <v>0</v>
      </c>
      <c r="H3">
        <v>13</v>
      </c>
      <c r="I3">
        <v>1</v>
      </c>
    </row>
    <row r="4" spans="1:9" x14ac:dyDescent="0.3">
      <c r="A4" s="1" t="s">
        <v>47</v>
      </c>
      <c r="B4">
        <v>190</v>
      </c>
      <c r="C4">
        <v>1.5</v>
      </c>
      <c r="E4">
        <v>390</v>
      </c>
      <c r="F4">
        <v>37</v>
      </c>
      <c r="G4">
        <v>6</v>
      </c>
      <c r="H4">
        <v>6</v>
      </c>
      <c r="I4">
        <v>10</v>
      </c>
    </row>
    <row r="5" spans="1:9" x14ac:dyDescent="0.3">
      <c r="A5" s="1" t="s">
        <v>41</v>
      </c>
      <c r="B5">
        <v>310</v>
      </c>
      <c r="C5">
        <v>9</v>
      </c>
      <c r="D5">
        <v>10</v>
      </c>
      <c r="E5">
        <v>580</v>
      </c>
      <c r="F5">
        <v>70</v>
      </c>
      <c r="G5">
        <v>9</v>
      </c>
      <c r="H5">
        <v>4</v>
      </c>
      <c r="I5">
        <v>16</v>
      </c>
    </row>
    <row r="6" spans="1:9" x14ac:dyDescent="0.3">
      <c r="A6" s="1" t="s">
        <v>40</v>
      </c>
      <c r="B6">
        <v>170</v>
      </c>
      <c r="C6">
        <v>6</v>
      </c>
      <c r="D6">
        <v>0</v>
      </c>
      <c r="E6">
        <v>530</v>
      </c>
      <c r="F6">
        <v>24</v>
      </c>
      <c r="G6">
        <v>2</v>
      </c>
      <c r="H6">
        <v>3</v>
      </c>
      <c r="I6">
        <v>3</v>
      </c>
    </row>
    <row r="7" spans="1:9" x14ac:dyDescent="0.3">
      <c r="A7" s="1" t="s">
        <v>220</v>
      </c>
      <c r="B7">
        <v>100</v>
      </c>
      <c r="C7">
        <v>1.5</v>
      </c>
      <c r="D7">
        <v>0</v>
      </c>
      <c r="E7">
        <v>200</v>
      </c>
      <c r="F7">
        <v>19</v>
      </c>
      <c r="G7">
        <v>3</v>
      </c>
      <c r="H7">
        <v>2</v>
      </c>
      <c r="I7">
        <v>4</v>
      </c>
    </row>
    <row r="8" spans="1:9" x14ac:dyDescent="0.3">
      <c r="A8" s="1" t="s">
        <v>39</v>
      </c>
      <c r="B8">
        <v>80</v>
      </c>
      <c r="C8">
        <v>1</v>
      </c>
      <c r="D8">
        <v>0</v>
      </c>
      <c r="E8">
        <v>100</v>
      </c>
      <c r="F8">
        <v>15</v>
      </c>
      <c r="G8">
        <v>2</v>
      </c>
      <c r="H8">
        <v>3</v>
      </c>
      <c r="I8">
        <v>3</v>
      </c>
    </row>
    <row r="9" spans="1:9" x14ac:dyDescent="0.3">
      <c r="A9" s="1" t="s">
        <v>104</v>
      </c>
      <c r="B9">
        <v>160</v>
      </c>
      <c r="C9">
        <v>2.5</v>
      </c>
      <c r="D9">
        <v>0</v>
      </c>
      <c r="E9">
        <v>480</v>
      </c>
      <c r="F9">
        <v>27</v>
      </c>
      <c r="G9">
        <v>8</v>
      </c>
      <c r="H9">
        <v>1</v>
      </c>
      <c r="I9">
        <v>9</v>
      </c>
    </row>
    <row r="10" spans="1:9" x14ac:dyDescent="0.3">
      <c r="A10" s="1" t="s">
        <v>222</v>
      </c>
      <c r="B10">
        <v>160</v>
      </c>
      <c r="C10">
        <v>2.5</v>
      </c>
      <c r="D10">
        <v>0</v>
      </c>
      <c r="E10">
        <v>480</v>
      </c>
      <c r="F10">
        <v>27</v>
      </c>
      <c r="G10">
        <v>8</v>
      </c>
      <c r="H10">
        <v>1</v>
      </c>
      <c r="I10">
        <v>9</v>
      </c>
    </row>
    <row r="11" spans="1:9" x14ac:dyDescent="0.3">
      <c r="A11" s="1" t="s">
        <v>121</v>
      </c>
      <c r="B11">
        <v>100</v>
      </c>
      <c r="C11">
        <v>0.5</v>
      </c>
      <c r="D11">
        <v>0</v>
      </c>
      <c r="E11">
        <v>140</v>
      </c>
      <c r="F11">
        <v>19</v>
      </c>
      <c r="G11">
        <v>5</v>
      </c>
      <c r="H11">
        <v>5</v>
      </c>
      <c r="I11">
        <v>6</v>
      </c>
    </row>
    <row r="12" spans="1:9" x14ac:dyDescent="0.3">
      <c r="A12" s="1" t="s">
        <v>198</v>
      </c>
      <c r="B12">
        <v>110</v>
      </c>
      <c r="C12">
        <v>7</v>
      </c>
      <c r="D12">
        <v>30</v>
      </c>
      <c r="E12">
        <v>190</v>
      </c>
      <c r="F12">
        <v>1</v>
      </c>
      <c r="G12">
        <v>1</v>
      </c>
      <c r="H12">
        <v>0</v>
      </c>
      <c r="I12">
        <v>10</v>
      </c>
    </row>
    <row r="13" spans="1:9" x14ac:dyDescent="0.3">
      <c r="A13" s="1" t="s">
        <v>63</v>
      </c>
      <c r="B13" s="22"/>
      <c r="C13" s="22"/>
      <c r="D13" s="22"/>
      <c r="E13" s="22"/>
      <c r="F13" s="22"/>
      <c r="G13" s="22"/>
      <c r="H13" s="22"/>
      <c r="I13" s="22"/>
    </row>
    <row r="14" spans="1:9" x14ac:dyDescent="0.3">
      <c r="A14" s="13" t="s">
        <v>64</v>
      </c>
      <c r="B14">
        <v>128</v>
      </c>
      <c r="C14">
        <v>8</v>
      </c>
      <c r="D14">
        <v>34</v>
      </c>
      <c r="E14">
        <v>210</v>
      </c>
      <c r="F14">
        <v>2</v>
      </c>
      <c r="G14">
        <v>1</v>
      </c>
      <c r="H14">
        <v>0</v>
      </c>
      <c r="I14">
        <v>12</v>
      </c>
    </row>
    <row r="15" spans="1:9" x14ac:dyDescent="0.3">
      <c r="A15" s="13" t="s">
        <v>65</v>
      </c>
      <c r="B15">
        <v>100</v>
      </c>
      <c r="C15">
        <v>6</v>
      </c>
      <c r="D15">
        <v>26</v>
      </c>
      <c r="E15">
        <v>160</v>
      </c>
      <c r="F15">
        <v>1</v>
      </c>
      <c r="G15">
        <v>1</v>
      </c>
      <c r="H15">
        <v>0</v>
      </c>
      <c r="I15">
        <v>9</v>
      </c>
    </row>
    <row r="16" spans="1:9" x14ac:dyDescent="0.3">
      <c r="A16" s="1" t="s">
        <v>48</v>
      </c>
      <c r="B16">
        <v>380</v>
      </c>
      <c r="C16">
        <v>19</v>
      </c>
      <c r="D16">
        <v>50</v>
      </c>
      <c r="E16">
        <v>570</v>
      </c>
      <c r="F16">
        <v>16</v>
      </c>
      <c r="G16">
        <v>1</v>
      </c>
      <c r="H16">
        <v>0</v>
      </c>
      <c r="I16">
        <v>14</v>
      </c>
    </row>
    <row r="17" spans="1:14" x14ac:dyDescent="0.3">
      <c r="A17" s="1" t="s">
        <v>85</v>
      </c>
      <c r="B17">
        <v>220</v>
      </c>
      <c r="C17">
        <v>9</v>
      </c>
      <c r="D17">
        <v>0</v>
      </c>
      <c r="E17">
        <v>770</v>
      </c>
      <c r="F17">
        <v>31</v>
      </c>
      <c r="G17">
        <v>1</v>
      </c>
      <c r="H17">
        <v>3</v>
      </c>
      <c r="I17">
        <v>10</v>
      </c>
    </row>
    <row r="18" spans="1:14" x14ac:dyDescent="0.3">
      <c r="A18" s="1" t="s">
        <v>262</v>
      </c>
      <c r="B18">
        <v>110</v>
      </c>
      <c r="C18">
        <v>0</v>
      </c>
      <c r="D18">
        <v>0</v>
      </c>
      <c r="E18">
        <v>140</v>
      </c>
      <c r="F18">
        <v>20</v>
      </c>
      <c r="G18">
        <v>8</v>
      </c>
      <c r="H18">
        <v>2</v>
      </c>
      <c r="I18">
        <v>7</v>
      </c>
      <c r="N18" s="31"/>
    </row>
    <row r="19" spans="1:14" x14ac:dyDescent="0.3">
      <c r="A19" s="1" t="s">
        <v>168</v>
      </c>
      <c r="B19">
        <v>62</v>
      </c>
      <c r="C19">
        <v>0.7</v>
      </c>
      <c r="D19">
        <v>0</v>
      </c>
      <c r="E19">
        <v>1</v>
      </c>
      <c r="F19">
        <v>14</v>
      </c>
      <c r="G19">
        <v>8</v>
      </c>
      <c r="H19">
        <v>7</v>
      </c>
      <c r="I19">
        <v>2</v>
      </c>
    </row>
    <row r="20" spans="1:14" x14ac:dyDescent="0.3">
      <c r="A20" s="1" t="s">
        <v>167</v>
      </c>
      <c r="B20">
        <v>85</v>
      </c>
      <c r="C20">
        <v>0.5</v>
      </c>
      <c r="D20">
        <v>0</v>
      </c>
      <c r="E20">
        <v>1</v>
      </c>
      <c r="F20">
        <v>21</v>
      </c>
      <c r="G20">
        <v>3.6</v>
      </c>
      <c r="H20">
        <v>15</v>
      </c>
      <c r="I20">
        <v>1.1000000000000001</v>
      </c>
    </row>
    <row r="21" spans="1:14" x14ac:dyDescent="0.3">
      <c r="A21" s="1" t="s">
        <v>42</v>
      </c>
      <c r="B21">
        <v>140</v>
      </c>
      <c r="C21">
        <v>3.5</v>
      </c>
      <c r="D21">
        <v>10</v>
      </c>
      <c r="E21">
        <v>230</v>
      </c>
      <c r="F21">
        <v>17</v>
      </c>
      <c r="G21">
        <v>1</v>
      </c>
      <c r="H21">
        <v>2</v>
      </c>
      <c r="I21">
        <v>10</v>
      </c>
    </row>
    <row r="22" spans="1:14" x14ac:dyDescent="0.3">
      <c r="A22" s="1" t="s">
        <v>43</v>
      </c>
      <c r="B22">
        <v>210</v>
      </c>
      <c r="C22">
        <v>1</v>
      </c>
      <c r="D22">
        <v>0</v>
      </c>
      <c r="E22">
        <v>10</v>
      </c>
      <c r="F22">
        <v>44</v>
      </c>
      <c r="G22">
        <v>6</v>
      </c>
      <c r="H22">
        <v>2</v>
      </c>
      <c r="I22">
        <v>7</v>
      </c>
    </row>
    <row r="23" spans="1:14" x14ac:dyDescent="0.3">
      <c r="A23" s="1" t="s">
        <v>132</v>
      </c>
      <c r="B23">
        <v>172</v>
      </c>
      <c r="C23">
        <v>2</v>
      </c>
      <c r="D23">
        <v>1</v>
      </c>
      <c r="E23">
        <v>76</v>
      </c>
      <c r="F23">
        <v>33</v>
      </c>
      <c r="G23">
        <v>3</v>
      </c>
      <c r="H23">
        <v>2</v>
      </c>
      <c r="I23">
        <v>6</v>
      </c>
    </row>
    <row r="24" spans="1:14" x14ac:dyDescent="0.3">
      <c r="A24" s="1" t="s">
        <v>46</v>
      </c>
      <c r="B24">
        <v>190</v>
      </c>
      <c r="C24">
        <v>7</v>
      </c>
      <c r="D24">
        <v>5</v>
      </c>
      <c r="E24">
        <v>440</v>
      </c>
      <c r="F24">
        <v>22</v>
      </c>
      <c r="G24">
        <v>3</v>
      </c>
      <c r="H24" t="s">
        <v>45</v>
      </c>
      <c r="I24">
        <v>8</v>
      </c>
    </row>
    <row r="25" spans="1:14" x14ac:dyDescent="0.3">
      <c r="A25" s="1" t="s">
        <v>207</v>
      </c>
      <c r="B25">
        <v>290</v>
      </c>
      <c r="C25">
        <v>9</v>
      </c>
      <c r="D25">
        <v>20</v>
      </c>
      <c r="E25">
        <v>240</v>
      </c>
      <c r="F25">
        <v>47</v>
      </c>
      <c r="G25">
        <v>3</v>
      </c>
      <c r="H25">
        <v>22</v>
      </c>
      <c r="I25">
        <v>5</v>
      </c>
    </row>
    <row r="26" spans="1:14" x14ac:dyDescent="0.3">
      <c r="A26" s="1" t="s">
        <v>44</v>
      </c>
      <c r="B26">
        <v>170</v>
      </c>
      <c r="C26">
        <v>8</v>
      </c>
      <c r="D26">
        <v>30</v>
      </c>
      <c r="E26">
        <v>300</v>
      </c>
      <c r="F26">
        <v>18</v>
      </c>
      <c r="G26">
        <v>3</v>
      </c>
      <c r="H26">
        <v>6</v>
      </c>
      <c r="I26">
        <v>8</v>
      </c>
    </row>
    <row r="27" spans="1:14" x14ac:dyDescent="0.3">
      <c r="A27" s="1" t="s">
        <v>68</v>
      </c>
      <c r="B27">
        <v>150</v>
      </c>
      <c r="C27">
        <v>1</v>
      </c>
      <c r="D27">
        <v>0</v>
      </c>
      <c r="E27">
        <v>70</v>
      </c>
      <c r="F27">
        <v>30</v>
      </c>
      <c r="G27">
        <v>3</v>
      </c>
      <c r="H27">
        <v>2</v>
      </c>
      <c r="I27">
        <v>6</v>
      </c>
    </row>
    <row r="28" spans="1:14" x14ac:dyDescent="0.3">
      <c r="A28" s="1" t="s">
        <v>67</v>
      </c>
      <c r="B28">
        <v>150</v>
      </c>
      <c r="C28">
        <v>1</v>
      </c>
      <c r="D28">
        <v>0</v>
      </c>
      <c r="E28">
        <v>70</v>
      </c>
      <c r="F28">
        <v>30</v>
      </c>
      <c r="G28">
        <v>3</v>
      </c>
      <c r="H28">
        <v>2</v>
      </c>
      <c r="I28">
        <v>6</v>
      </c>
    </row>
    <row r="29" spans="1:14" x14ac:dyDescent="0.3">
      <c r="A29" s="1" t="s">
        <v>71</v>
      </c>
      <c r="B29">
        <v>20</v>
      </c>
      <c r="C29">
        <v>0</v>
      </c>
      <c r="D29">
        <v>0</v>
      </c>
      <c r="E29">
        <v>160</v>
      </c>
      <c r="F29">
        <v>4</v>
      </c>
      <c r="G29">
        <v>0</v>
      </c>
      <c r="H29">
        <v>4</v>
      </c>
      <c r="I29">
        <v>0</v>
      </c>
    </row>
    <row r="30" spans="1:14" x14ac:dyDescent="0.3">
      <c r="A30" s="1" t="s">
        <v>211</v>
      </c>
      <c r="B30" s="22"/>
      <c r="C30" s="22"/>
      <c r="D30" s="22"/>
      <c r="E30" s="22"/>
      <c r="F30" s="22"/>
      <c r="G30" s="22"/>
      <c r="H30" s="22"/>
      <c r="I30" s="22"/>
    </row>
    <row r="31" spans="1:14" x14ac:dyDescent="0.3">
      <c r="A31" s="14" t="s">
        <v>212</v>
      </c>
      <c r="B31">
        <v>100</v>
      </c>
      <c r="C31">
        <v>0</v>
      </c>
      <c r="D31">
        <v>0</v>
      </c>
      <c r="E31">
        <v>160</v>
      </c>
      <c r="F31">
        <v>24</v>
      </c>
      <c r="G31">
        <v>2</v>
      </c>
      <c r="H31">
        <v>7</v>
      </c>
      <c r="I31">
        <v>2</v>
      </c>
    </row>
    <row r="32" spans="1:14" x14ac:dyDescent="0.3">
      <c r="A32" s="14" t="s">
        <v>213</v>
      </c>
      <c r="B32">
        <v>110</v>
      </c>
      <c r="C32">
        <v>1</v>
      </c>
      <c r="D32">
        <v>0</v>
      </c>
      <c r="E32">
        <v>140</v>
      </c>
      <c r="F32">
        <v>24</v>
      </c>
      <c r="G32">
        <v>1</v>
      </c>
      <c r="H32">
        <v>7</v>
      </c>
      <c r="I32">
        <v>1</v>
      </c>
    </row>
    <row r="33" spans="1:9" x14ac:dyDescent="0.3">
      <c r="A33" s="14" t="s">
        <v>214</v>
      </c>
      <c r="B33">
        <v>100</v>
      </c>
      <c r="C33">
        <v>0.5</v>
      </c>
      <c r="D33">
        <v>0</v>
      </c>
      <c r="E33">
        <v>250</v>
      </c>
      <c r="F33">
        <v>24</v>
      </c>
      <c r="G33">
        <v>1</v>
      </c>
      <c r="H33">
        <v>2</v>
      </c>
      <c r="I33">
        <v>2</v>
      </c>
    </row>
    <row r="34" spans="1:9" x14ac:dyDescent="0.3">
      <c r="A34" s="14" t="s">
        <v>215</v>
      </c>
      <c r="B34">
        <v>100</v>
      </c>
      <c r="C34">
        <v>2</v>
      </c>
      <c r="D34">
        <v>0</v>
      </c>
      <c r="E34">
        <v>140</v>
      </c>
      <c r="F34">
        <v>20</v>
      </c>
      <c r="G34">
        <v>3</v>
      </c>
      <c r="H34">
        <v>1</v>
      </c>
      <c r="I34">
        <v>3</v>
      </c>
    </row>
    <row r="35" spans="1:9" x14ac:dyDescent="0.3">
      <c r="A35" s="14" t="s">
        <v>216</v>
      </c>
      <c r="B35">
        <v>110</v>
      </c>
      <c r="C35">
        <v>3</v>
      </c>
      <c r="D35">
        <v>0</v>
      </c>
      <c r="E35">
        <v>160</v>
      </c>
      <c r="F35">
        <v>22</v>
      </c>
      <c r="G35">
        <v>3</v>
      </c>
      <c r="H35">
        <v>6</v>
      </c>
      <c r="I35">
        <v>1</v>
      </c>
    </row>
    <row r="36" spans="1:9" x14ac:dyDescent="0.3">
      <c r="A36" s="14" t="s">
        <v>217</v>
      </c>
      <c r="B36">
        <v>110</v>
      </c>
      <c r="C36">
        <v>1.5</v>
      </c>
      <c r="D36">
        <v>0</v>
      </c>
      <c r="E36">
        <v>160</v>
      </c>
      <c r="F36">
        <v>25</v>
      </c>
      <c r="G36">
        <v>2</v>
      </c>
      <c r="H36">
        <v>8</v>
      </c>
      <c r="I36">
        <v>2</v>
      </c>
    </row>
    <row r="37" spans="1:9" x14ac:dyDescent="0.3">
      <c r="A37" s="1" t="s">
        <v>79</v>
      </c>
      <c r="B37">
        <v>45</v>
      </c>
      <c r="C37">
        <v>1</v>
      </c>
      <c r="D37">
        <v>0</v>
      </c>
      <c r="E37">
        <v>320</v>
      </c>
      <c r="F37">
        <v>9</v>
      </c>
      <c r="G37">
        <v>0</v>
      </c>
      <c r="H37">
        <v>2</v>
      </c>
      <c r="I37">
        <v>0</v>
      </c>
    </row>
    <row r="38" spans="1:9" x14ac:dyDescent="0.3">
      <c r="A38" s="1" t="s">
        <v>78</v>
      </c>
      <c r="B38">
        <v>80</v>
      </c>
      <c r="C38">
        <v>6</v>
      </c>
      <c r="D38">
        <v>0</v>
      </c>
      <c r="E38">
        <v>500</v>
      </c>
      <c r="F38">
        <v>5</v>
      </c>
      <c r="G38">
        <v>0</v>
      </c>
      <c r="H38">
        <v>0</v>
      </c>
      <c r="I38">
        <v>1</v>
      </c>
    </row>
    <row r="39" spans="1:9" x14ac:dyDescent="0.3">
      <c r="A39" s="1" t="s">
        <v>77</v>
      </c>
      <c r="B39">
        <v>80</v>
      </c>
      <c r="C39">
        <v>6</v>
      </c>
      <c r="D39">
        <v>0</v>
      </c>
      <c r="E39">
        <v>550</v>
      </c>
      <c r="F39">
        <v>6</v>
      </c>
      <c r="G39">
        <v>0</v>
      </c>
      <c r="H39">
        <v>0</v>
      </c>
      <c r="I39">
        <v>1</v>
      </c>
    </row>
    <row r="40" spans="1:9" x14ac:dyDescent="0.3">
      <c r="A40" s="1" t="s">
        <v>236</v>
      </c>
      <c r="B40">
        <v>300</v>
      </c>
      <c r="C40">
        <v>12</v>
      </c>
      <c r="D40">
        <v>10</v>
      </c>
      <c r="E40">
        <v>740</v>
      </c>
      <c r="F40">
        <v>34</v>
      </c>
      <c r="G40">
        <v>4</v>
      </c>
      <c r="H40">
        <v>6</v>
      </c>
      <c r="I40">
        <v>14</v>
      </c>
    </row>
    <row r="41" spans="1:9" x14ac:dyDescent="0.3">
      <c r="A41" s="1" t="s">
        <v>54</v>
      </c>
      <c r="C41" s="22"/>
      <c r="D41" s="22"/>
      <c r="E41" s="22"/>
      <c r="F41" s="22"/>
      <c r="G41" s="22"/>
      <c r="H41" s="22"/>
      <c r="I41" s="22"/>
    </row>
    <row r="42" spans="1:9" x14ac:dyDescent="0.3">
      <c r="A42" s="3" t="s">
        <v>55</v>
      </c>
      <c r="B42">
        <v>43</v>
      </c>
      <c r="C42">
        <v>3</v>
      </c>
      <c r="D42">
        <v>7.5</v>
      </c>
      <c r="E42">
        <v>79</v>
      </c>
      <c r="F42">
        <v>0.38</v>
      </c>
      <c r="G42">
        <v>0.06</v>
      </c>
      <c r="H42">
        <v>0</v>
      </c>
      <c r="I42">
        <v>3.4</v>
      </c>
    </row>
    <row r="43" spans="1:9" x14ac:dyDescent="0.3">
      <c r="A43" s="3" t="s">
        <v>53</v>
      </c>
      <c r="B43">
        <v>85</v>
      </c>
      <c r="C43">
        <v>6</v>
      </c>
      <c r="D43">
        <v>15</v>
      </c>
      <c r="E43">
        <v>158</v>
      </c>
      <c r="F43">
        <v>0.75</v>
      </c>
      <c r="G43">
        <v>0.13</v>
      </c>
      <c r="H43">
        <v>0</v>
      </c>
      <c r="I43">
        <v>6.8</v>
      </c>
    </row>
    <row r="44" spans="1:9" x14ac:dyDescent="0.3">
      <c r="A44" s="1" t="s">
        <v>51</v>
      </c>
      <c r="C44" s="22"/>
      <c r="D44" s="22"/>
      <c r="E44" s="22"/>
      <c r="F44" s="22"/>
      <c r="G44" s="22"/>
      <c r="H44" s="22"/>
      <c r="I44" s="22"/>
    </row>
    <row r="45" spans="1:9" x14ac:dyDescent="0.3">
      <c r="A45" s="3" t="s">
        <v>52</v>
      </c>
      <c r="B45">
        <v>39.5</v>
      </c>
      <c r="C45">
        <v>2.56</v>
      </c>
      <c r="D45">
        <v>8</v>
      </c>
      <c r="E45">
        <v>101</v>
      </c>
      <c r="F45">
        <v>0.28000000000000003</v>
      </c>
      <c r="G45">
        <v>0</v>
      </c>
      <c r="H45">
        <v>0.08</v>
      </c>
      <c r="I45">
        <v>3.81</v>
      </c>
    </row>
    <row r="46" spans="1:9" x14ac:dyDescent="0.3">
      <c r="A46" s="3" t="s">
        <v>53</v>
      </c>
      <c r="B46">
        <v>79</v>
      </c>
      <c r="C46">
        <v>5.12</v>
      </c>
      <c r="D46">
        <v>16</v>
      </c>
      <c r="E46">
        <v>203</v>
      </c>
      <c r="F46">
        <v>0.56000000000000005</v>
      </c>
      <c r="G46">
        <v>0</v>
      </c>
      <c r="H46">
        <v>0.16</v>
      </c>
      <c r="I46">
        <v>7.62</v>
      </c>
    </row>
    <row r="47" spans="1:9" x14ac:dyDescent="0.3">
      <c r="A47" s="1" t="s">
        <v>49</v>
      </c>
      <c r="B47" s="22"/>
      <c r="C47" s="22"/>
      <c r="D47" s="22"/>
      <c r="E47" s="22"/>
      <c r="F47" s="22"/>
      <c r="G47" s="22"/>
      <c r="H47" s="22"/>
      <c r="I47" s="22"/>
    </row>
    <row r="48" spans="1:9" x14ac:dyDescent="0.3">
      <c r="A48" t="s">
        <v>4</v>
      </c>
      <c r="B48">
        <v>37.5</v>
      </c>
      <c r="C48">
        <v>2.25</v>
      </c>
      <c r="D48">
        <v>7.5</v>
      </c>
      <c r="E48">
        <v>145</v>
      </c>
      <c r="F48">
        <v>1</v>
      </c>
      <c r="G48">
        <v>0</v>
      </c>
      <c r="H48">
        <v>0.75</v>
      </c>
      <c r="I48">
        <v>3</v>
      </c>
    </row>
    <row r="49" spans="1:9" x14ac:dyDescent="0.3">
      <c r="A49" t="s">
        <v>5</v>
      </c>
      <c r="B49">
        <v>75</v>
      </c>
      <c r="C49">
        <v>4.45</v>
      </c>
      <c r="D49">
        <v>15</v>
      </c>
      <c r="E49">
        <v>290</v>
      </c>
      <c r="F49">
        <v>2</v>
      </c>
      <c r="G49">
        <v>0</v>
      </c>
      <c r="H49">
        <v>1.5</v>
      </c>
      <c r="I49">
        <v>6</v>
      </c>
    </row>
    <row r="50" spans="1:9" x14ac:dyDescent="0.3">
      <c r="A50" s="1" t="s">
        <v>50</v>
      </c>
      <c r="B50" s="22"/>
      <c r="C50" s="22"/>
      <c r="D50" s="22"/>
      <c r="E50" s="22"/>
      <c r="F50" s="22"/>
      <c r="G50" s="22"/>
      <c r="H50" s="22"/>
      <c r="I50" s="22"/>
    </row>
    <row r="51" spans="1:9" x14ac:dyDescent="0.3">
      <c r="A51" t="s">
        <v>4</v>
      </c>
      <c r="B51">
        <v>38</v>
      </c>
      <c r="C51">
        <v>2.2999999999999998</v>
      </c>
      <c r="D51">
        <v>7.5</v>
      </c>
      <c r="E51">
        <v>145</v>
      </c>
      <c r="F51">
        <v>1</v>
      </c>
      <c r="G51">
        <v>0</v>
      </c>
      <c r="H51">
        <v>0.75</v>
      </c>
      <c r="I51">
        <v>3</v>
      </c>
    </row>
    <row r="52" spans="1:9" x14ac:dyDescent="0.3">
      <c r="A52" t="s">
        <v>5</v>
      </c>
      <c r="B52">
        <v>75</v>
      </c>
      <c r="C52">
        <v>4.45</v>
      </c>
      <c r="D52">
        <v>15</v>
      </c>
      <c r="E52">
        <v>290</v>
      </c>
      <c r="F52">
        <v>2</v>
      </c>
      <c r="G52">
        <v>0</v>
      </c>
      <c r="H52">
        <v>1.5</v>
      </c>
      <c r="I52">
        <v>6</v>
      </c>
    </row>
    <row r="53" spans="1:9" x14ac:dyDescent="0.3">
      <c r="A53" s="1" t="s">
        <v>192</v>
      </c>
      <c r="B53" s="22"/>
      <c r="C53" s="22"/>
      <c r="D53" s="22"/>
      <c r="E53" s="22"/>
      <c r="F53" s="22"/>
      <c r="G53" s="22"/>
      <c r="H53" s="22"/>
      <c r="I53" s="22"/>
    </row>
    <row r="54" spans="1:9" x14ac:dyDescent="0.3">
      <c r="A54" s="14" t="s">
        <v>193</v>
      </c>
      <c r="B54">
        <v>43</v>
      </c>
      <c r="C54">
        <v>3</v>
      </c>
      <c r="D54">
        <v>7.5</v>
      </c>
      <c r="E54">
        <v>79</v>
      </c>
      <c r="F54">
        <v>0.38</v>
      </c>
      <c r="G54">
        <v>0.06</v>
      </c>
      <c r="H54">
        <v>0</v>
      </c>
      <c r="I54">
        <v>3.4</v>
      </c>
    </row>
    <row r="55" spans="1:9" x14ac:dyDescent="0.3">
      <c r="A55" s="14" t="s">
        <v>194</v>
      </c>
      <c r="B55">
        <v>85</v>
      </c>
      <c r="C55">
        <v>6</v>
      </c>
      <c r="D55">
        <v>15</v>
      </c>
      <c r="E55">
        <v>158</v>
      </c>
      <c r="F55">
        <v>0.75</v>
      </c>
      <c r="G55">
        <v>0.13</v>
      </c>
      <c r="H55">
        <v>0</v>
      </c>
      <c r="I55">
        <v>6.8</v>
      </c>
    </row>
    <row r="56" spans="1:9" x14ac:dyDescent="0.3">
      <c r="A56" s="1" t="s">
        <v>122</v>
      </c>
      <c r="B56">
        <v>270</v>
      </c>
      <c r="C56">
        <v>17</v>
      </c>
      <c r="D56">
        <v>40</v>
      </c>
      <c r="E56">
        <v>470</v>
      </c>
      <c r="F56">
        <v>15</v>
      </c>
      <c r="G56">
        <v>0</v>
      </c>
      <c r="H56">
        <v>0</v>
      </c>
      <c r="I56">
        <v>14</v>
      </c>
    </row>
    <row r="57" spans="1:9" x14ac:dyDescent="0.3">
      <c r="A57" s="1" t="s">
        <v>237</v>
      </c>
      <c r="B57">
        <v>300</v>
      </c>
      <c r="C57">
        <v>19</v>
      </c>
      <c r="D57">
        <v>50</v>
      </c>
      <c r="E57">
        <v>570</v>
      </c>
      <c r="F57">
        <v>16</v>
      </c>
      <c r="G57">
        <v>1</v>
      </c>
      <c r="H57">
        <v>0</v>
      </c>
      <c r="I57">
        <v>14</v>
      </c>
    </row>
    <row r="58" spans="1:9" x14ac:dyDescent="0.3">
      <c r="A58" s="1" t="s">
        <v>7</v>
      </c>
      <c r="B58">
        <v>240</v>
      </c>
      <c r="C58">
        <v>13</v>
      </c>
      <c r="D58">
        <v>25</v>
      </c>
      <c r="E58">
        <v>520</v>
      </c>
      <c r="F58">
        <v>15</v>
      </c>
      <c r="G58">
        <v>2</v>
      </c>
      <c r="H58">
        <v>0</v>
      </c>
      <c r="I58">
        <v>16</v>
      </c>
    </row>
    <row r="59" spans="1:9" x14ac:dyDescent="0.3">
      <c r="A59" s="1" t="s">
        <v>57</v>
      </c>
      <c r="B59">
        <v>39</v>
      </c>
      <c r="C59">
        <v>1.7</v>
      </c>
      <c r="D59">
        <v>23.2</v>
      </c>
      <c r="E59">
        <v>162</v>
      </c>
      <c r="F59">
        <v>0.3</v>
      </c>
      <c r="G59">
        <v>0</v>
      </c>
      <c r="H59">
        <v>0</v>
      </c>
      <c r="I59">
        <v>5.6</v>
      </c>
    </row>
    <row r="60" spans="1:9" x14ac:dyDescent="0.3">
      <c r="A60" s="1" t="s">
        <v>246</v>
      </c>
      <c r="B60">
        <v>240</v>
      </c>
      <c r="C60">
        <v>17</v>
      </c>
      <c r="D60">
        <v>85</v>
      </c>
      <c r="E60">
        <v>290</v>
      </c>
      <c r="F60">
        <v>0</v>
      </c>
      <c r="G60">
        <v>0</v>
      </c>
      <c r="H60">
        <v>0</v>
      </c>
      <c r="I60">
        <v>21</v>
      </c>
    </row>
    <row r="61" spans="1:9" x14ac:dyDescent="0.3">
      <c r="A61" s="1" t="s">
        <v>108</v>
      </c>
      <c r="B61">
        <v>22</v>
      </c>
      <c r="C61">
        <v>1.1000000000000001</v>
      </c>
      <c r="D61">
        <v>0</v>
      </c>
      <c r="E61">
        <v>131</v>
      </c>
      <c r="F61">
        <v>4</v>
      </c>
      <c r="G61">
        <v>2.8</v>
      </c>
      <c r="H61">
        <v>0.6</v>
      </c>
      <c r="I61">
        <v>1.1000000000000001</v>
      </c>
    </row>
    <row r="62" spans="1:9" x14ac:dyDescent="0.3">
      <c r="A62" s="1" t="s">
        <v>94</v>
      </c>
      <c r="B62">
        <v>150</v>
      </c>
      <c r="C62">
        <v>5</v>
      </c>
      <c r="D62">
        <v>0</v>
      </c>
      <c r="E62">
        <v>15</v>
      </c>
      <c r="F62">
        <v>22</v>
      </c>
      <c r="G62">
        <v>3</v>
      </c>
      <c r="H62">
        <v>0</v>
      </c>
      <c r="I62">
        <v>2</v>
      </c>
    </row>
    <row r="63" spans="1:9" x14ac:dyDescent="0.3">
      <c r="A63" s="1" t="s">
        <v>6</v>
      </c>
      <c r="B63">
        <v>280</v>
      </c>
      <c r="C63">
        <v>15</v>
      </c>
      <c r="D63">
        <v>45</v>
      </c>
      <c r="E63">
        <v>830</v>
      </c>
      <c r="F63">
        <v>26</v>
      </c>
      <c r="G63">
        <v>1</v>
      </c>
      <c r="H63">
        <v>9</v>
      </c>
      <c r="I63">
        <v>10</v>
      </c>
    </row>
    <row r="64" spans="1:9" x14ac:dyDescent="0.3">
      <c r="A64" s="1" t="s">
        <v>218</v>
      </c>
      <c r="B64">
        <v>130</v>
      </c>
      <c r="C64">
        <v>9</v>
      </c>
      <c r="D64">
        <v>10</v>
      </c>
      <c r="E64">
        <v>870</v>
      </c>
      <c r="F64">
        <v>9</v>
      </c>
      <c r="G64">
        <v>3</v>
      </c>
      <c r="H64">
        <v>0</v>
      </c>
      <c r="I64">
        <v>2</v>
      </c>
    </row>
    <row r="65" spans="1:9" x14ac:dyDescent="0.3">
      <c r="A65" s="1" t="s">
        <v>106</v>
      </c>
      <c r="B65">
        <v>96</v>
      </c>
      <c r="C65">
        <v>6</v>
      </c>
      <c r="D65">
        <v>0</v>
      </c>
      <c r="E65">
        <v>843</v>
      </c>
      <c r="F65">
        <v>8</v>
      </c>
      <c r="G65">
        <v>0.7</v>
      </c>
      <c r="H65">
        <v>0.5</v>
      </c>
      <c r="I65">
        <v>1.6</v>
      </c>
    </row>
    <row r="66" spans="1:9" x14ac:dyDescent="0.3">
      <c r="A66" s="1" t="s">
        <v>70</v>
      </c>
      <c r="B66">
        <v>10</v>
      </c>
      <c r="C66">
        <v>0</v>
      </c>
      <c r="D66">
        <v>0</v>
      </c>
      <c r="E66">
        <v>500</v>
      </c>
      <c r="F66">
        <v>2</v>
      </c>
      <c r="G66">
        <v>0</v>
      </c>
      <c r="H66">
        <v>1</v>
      </c>
      <c r="I66">
        <v>0</v>
      </c>
    </row>
    <row r="67" spans="1:9" x14ac:dyDescent="0.3">
      <c r="A67" s="1" t="s">
        <v>92</v>
      </c>
      <c r="B67">
        <v>70</v>
      </c>
      <c r="C67">
        <v>6</v>
      </c>
      <c r="D67">
        <v>15</v>
      </c>
      <c r="E67">
        <v>310</v>
      </c>
      <c r="F67">
        <v>2</v>
      </c>
      <c r="G67">
        <v>0</v>
      </c>
      <c r="H67">
        <v>1</v>
      </c>
      <c r="I67">
        <v>1</v>
      </c>
    </row>
    <row r="68" spans="1:9" x14ac:dyDescent="0.3">
      <c r="A68" s="1" t="s">
        <v>111</v>
      </c>
      <c r="B68">
        <v>78</v>
      </c>
      <c r="C68">
        <v>5</v>
      </c>
      <c r="D68">
        <v>187</v>
      </c>
      <c r="E68">
        <v>62</v>
      </c>
      <c r="F68">
        <v>0.6</v>
      </c>
      <c r="G68">
        <v>0</v>
      </c>
      <c r="H68">
        <v>0.6</v>
      </c>
      <c r="I68">
        <v>6</v>
      </c>
    </row>
    <row r="69" spans="1:9" x14ac:dyDescent="0.3">
      <c r="A69" s="1" t="s">
        <v>133</v>
      </c>
      <c r="B69">
        <v>130</v>
      </c>
      <c r="C69">
        <v>1</v>
      </c>
      <c r="D69">
        <v>0</v>
      </c>
      <c r="E69">
        <v>250</v>
      </c>
      <c r="F69">
        <v>26</v>
      </c>
      <c r="G69">
        <v>4</v>
      </c>
      <c r="H69">
        <v>2</v>
      </c>
      <c r="I69">
        <v>6</v>
      </c>
    </row>
    <row r="70" spans="1:9" x14ac:dyDescent="0.3">
      <c r="A70" s="1" t="s">
        <v>60</v>
      </c>
      <c r="B70">
        <v>220</v>
      </c>
      <c r="C70">
        <v>9</v>
      </c>
      <c r="D70">
        <v>50</v>
      </c>
      <c r="E70">
        <v>230</v>
      </c>
      <c r="F70">
        <v>19</v>
      </c>
      <c r="G70">
        <v>2</v>
      </c>
      <c r="H70">
        <v>1</v>
      </c>
      <c r="I70">
        <v>15</v>
      </c>
    </row>
    <row r="71" spans="1:9" x14ac:dyDescent="0.3">
      <c r="A71" s="1" t="s">
        <v>2</v>
      </c>
      <c r="B71">
        <v>170</v>
      </c>
      <c r="C71">
        <v>13</v>
      </c>
      <c r="D71">
        <v>35</v>
      </c>
      <c r="E71">
        <v>220</v>
      </c>
      <c r="F71">
        <v>2</v>
      </c>
      <c r="G71">
        <v>1</v>
      </c>
      <c r="H71">
        <v>0</v>
      </c>
      <c r="I71">
        <v>12</v>
      </c>
    </row>
    <row r="72" spans="1:9" x14ac:dyDescent="0.3">
      <c r="A72" s="1" t="s">
        <v>247</v>
      </c>
      <c r="B72">
        <v>110</v>
      </c>
      <c r="C72">
        <v>1.5</v>
      </c>
      <c r="D72">
        <v>0</v>
      </c>
      <c r="E72">
        <v>200</v>
      </c>
      <c r="F72">
        <v>21</v>
      </c>
      <c r="G72">
        <v>1</v>
      </c>
      <c r="H72">
        <v>3</v>
      </c>
      <c r="I72">
        <v>4</v>
      </c>
    </row>
    <row r="73" spans="1:9" x14ac:dyDescent="0.3">
      <c r="A73" s="1" t="s">
        <v>58</v>
      </c>
      <c r="B73">
        <v>190</v>
      </c>
      <c r="C73">
        <v>4.5</v>
      </c>
      <c r="D73">
        <v>13</v>
      </c>
      <c r="E73">
        <v>330</v>
      </c>
      <c r="F73">
        <v>28</v>
      </c>
      <c r="G73">
        <v>3</v>
      </c>
      <c r="H73" t="s">
        <v>45</v>
      </c>
      <c r="I73">
        <v>10</v>
      </c>
    </row>
    <row r="74" spans="1:9" x14ac:dyDescent="0.3">
      <c r="A74" s="1" t="s">
        <v>59</v>
      </c>
      <c r="B74">
        <v>250</v>
      </c>
      <c r="C74">
        <v>9</v>
      </c>
      <c r="D74">
        <v>0</v>
      </c>
      <c r="E74">
        <v>300</v>
      </c>
      <c r="F74">
        <v>37</v>
      </c>
      <c r="G74">
        <v>4</v>
      </c>
      <c r="H74">
        <v>8</v>
      </c>
      <c r="I74">
        <v>7</v>
      </c>
    </row>
    <row r="75" spans="1:9" x14ac:dyDescent="0.3">
      <c r="A75" s="1" t="s">
        <v>61</v>
      </c>
      <c r="B75">
        <v>170</v>
      </c>
      <c r="C75">
        <v>6</v>
      </c>
      <c r="D75">
        <v>0</v>
      </c>
      <c r="E75">
        <v>200</v>
      </c>
      <c r="F75">
        <v>24</v>
      </c>
      <c r="G75">
        <v>2</v>
      </c>
      <c r="H75">
        <v>5</v>
      </c>
      <c r="I75">
        <v>4</v>
      </c>
    </row>
    <row r="76" spans="1:9" x14ac:dyDescent="0.3">
      <c r="A76" s="1" t="s">
        <v>107</v>
      </c>
      <c r="B76">
        <v>32</v>
      </c>
      <c r="C76">
        <v>0.1</v>
      </c>
      <c r="D76">
        <v>0</v>
      </c>
      <c r="E76">
        <v>6</v>
      </c>
      <c r="F76">
        <v>7</v>
      </c>
      <c r="G76">
        <v>0.9</v>
      </c>
      <c r="H76">
        <v>0.2</v>
      </c>
      <c r="I76">
        <v>1.6</v>
      </c>
    </row>
    <row r="77" spans="1:9" x14ac:dyDescent="0.3">
      <c r="A77" s="1" t="s">
        <v>75</v>
      </c>
      <c r="B77">
        <v>70</v>
      </c>
      <c r="C77">
        <v>0</v>
      </c>
      <c r="D77">
        <v>0</v>
      </c>
      <c r="E77">
        <v>520</v>
      </c>
      <c r="F77">
        <v>16</v>
      </c>
      <c r="G77">
        <v>0</v>
      </c>
      <c r="H77">
        <v>13</v>
      </c>
      <c r="I77">
        <v>1</v>
      </c>
    </row>
    <row r="78" spans="1:9" x14ac:dyDescent="0.3">
      <c r="A78" s="1" t="s">
        <v>169</v>
      </c>
      <c r="B78">
        <v>60</v>
      </c>
      <c r="C78">
        <v>1.5</v>
      </c>
      <c r="D78">
        <v>0</v>
      </c>
      <c r="E78">
        <v>80</v>
      </c>
      <c r="F78">
        <v>11</v>
      </c>
      <c r="G78">
        <v>0</v>
      </c>
      <c r="H78">
        <v>3</v>
      </c>
      <c r="I78">
        <v>1</v>
      </c>
    </row>
    <row r="79" spans="1:9" x14ac:dyDescent="0.3">
      <c r="A79" s="1" t="s">
        <v>66</v>
      </c>
      <c r="B79">
        <v>170</v>
      </c>
      <c r="C79">
        <v>13</v>
      </c>
      <c r="D79">
        <v>35</v>
      </c>
      <c r="E79">
        <v>220</v>
      </c>
      <c r="F79">
        <v>2</v>
      </c>
      <c r="G79">
        <v>1</v>
      </c>
      <c r="H79">
        <v>0</v>
      </c>
      <c r="I79">
        <v>12</v>
      </c>
    </row>
    <row r="80" spans="1:9" x14ac:dyDescent="0.3">
      <c r="A80" s="1" t="s">
        <v>62</v>
      </c>
      <c r="B80">
        <v>37</v>
      </c>
      <c r="C80">
        <v>1</v>
      </c>
      <c r="D80">
        <v>18</v>
      </c>
      <c r="E80">
        <v>366</v>
      </c>
      <c r="F80">
        <v>2</v>
      </c>
      <c r="G80">
        <v>0</v>
      </c>
      <c r="H80">
        <v>1</v>
      </c>
      <c r="I80">
        <v>6</v>
      </c>
    </row>
    <row r="81" spans="1:9" x14ac:dyDescent="0.3">
      <c r="A81" s="1" t="s">
        <v>188</v>
      </c>
      <c r="B81">
        <v>117</v>
      </c>
      <c r="C81">
        <v>3</v>
      </c>
      <c r="D81">
        <v>59</v>
      </c>
      <c r="E81">
        <v>1171</v>
      </c>
      <c r="F81">
        <v>6</v>
      </c>
      <c r="G81">
        <v>0</v>
      </c>
      <c r="H81">
        <v>4</v>
      </c>
      <c r="I81">
        <v>18</v>
      </c>
    </row>
    <row r="82" spans="1:9" x14ac:dyDescent="0.3">
      <c r="A82" s="1" t="s">
        <v>154</v>
      </c>
      <c r="B82">
        <v>220</v>
      </c>
      <c r="C82">
        <v>1.5</v>
      </c>
      <c r="D82">
        <v>0</v>
      </c>
      <c r="E82">
        <v>120</v>
      </c>
      <c r="F82">
        <v>42</v>
      </c>
      <c r="G82">
        <v>5</v>
      </c>
      <c r="H82">
        <v>3</v>
      </c>
      <c r="I82">
        <v>8</v>
      </c>
    </row>
    <row r="83" spans="1:9" x14ac:dyDescent="0.3">
      <c r="A83" s="1" t="s">
        <v>69</v>
      </c>
      <c r="B83">
        <v>130</v>
      </c>
      <c r="C83">
        <v>11</v>
      </c>
      <c r="D83">
        <v>45</v>
      </c>
      <c r="E83">
        <v>700</v>
      </c>
      <c r="F83">
        <v>0</v>
      </c>
      <c r="G83">
        <v>0</v>
      </c>
      <c r="H83">
        <v>0</v>
      </c>
      <c r="I83">
        <v>7</v>
      </c>
    </row>
    <row r="84" spans="1:9" x14ac:dyDescent="0.3">
      <c r="A84" s="1" t="s">
        <v>123</v>
      </c>
      <c r="B84">
        <v>80</v>
      </c>
      <c r="C84">
        <v>0</v>
      </c>
      <c r="D84">
        <v>0</v>
      </c>
      <c r="E84">
        <v>5</v>
      </c>
      <c r="F84">
        <v>13</v>
      </c>
      <c r="G84">
        <v>0</v>
      </c>
      <c r="H84">
        <v>10</v>
      </c>
      <c r="I84">
        <v>0</v>
      </c>
    </row>
    <row r="85" spans="1:9" x14ac:dyDescent="0.3">
      <c r="A85" s="1" t="s">
        <v>208</v>
      </c>
      <c r="B85" s="22"/>
      <c r="C85" s="22"/>
      <c r="D85" s="22"/>
      <c r="E85" s="22"/>
      <c r="F85" s="22"/>
      <c r="G85" s="22"/>
      <c r="H85" s="22"/>
      <c r="I85" s="22"/>
    </row>
    <row r="86" spans="1:9" x14ac:dyDescent="0.3">
      <c r="A86" s="13" t="s">
        <v>209</v>
      </c>
      <c r="B86">
        <v>50</v>
      </c>
      <c r="C86">
        <v>0</v>
      </c>
      <c r="E86">
        <v>0</v>
      </c>
      <c r="F86">
        <v>13</v>
      </c>
      <c r="H86">
        <v>12</v>
      </c>
      <c r="I86">
        <v>0</v>
      </c>
    </row>
    <row r="87" spans="1:9" x14ac:dyDescent="0.3">
      <c r="A87" s="13" t="s">
        <v>210</v>
      </c>
      <c r="B87">
        <v>60</v>
      </c>
      <c r="C87">
        <v>0</v>
      </c>
      <c r="E87">
        <v>10</v>
      </c>
      <c r="F87">
        <v>14</v>
      </c>
      <c r="H87">
        <v>13</v>
      </c>
      <c r="I87">
        <v>0</v>
      </c>
    </row>
    <row r="88" spans="1:9" x14ac:dyDescent="0.3">
      <c r="A88" s="1" t="s">
        <v>205</v>
      </c>
    </row>
    <row r="89" spans="1:9" ht="12.75" customHeight="1" x14ac:dyDescent="0.3">
      <c r="A89" s="1" t="s">
        <v>72</v>
      </c>
      <c r="B89">
        <v>70</v>
      </c>
      <c r="C89">
        <v>7</v>
      </c>
      <c r="D89">
        <v>5</v>
      </c>
      <c r="E89">
        <v>45</v>
      </c>
      <c r="F89">
        <v>0</v>
      </c>
      <c r="G89">
        <v>0</v>
      </c>
      <c r="H89">
        <v>0</v>
      </c>
      <c r="I89">
        <v>0</v>
      </c>
    </row>
    <row r="90" spans="1:9" x14ac:dyDescent="0.3">
      <c r="A90" s="1" t="s">
        <v>179</v>
      </c>
      <c r="B90">
        <v>50</v>
      </c>
      <c r="C90">
        <v>5</v>
      </c>
      <c r="D90">
        <v>10</v>
      </c>
      <c r="E90">
        <v>95</v>
      </c>
      <c r="F90">
        <v>1</v>
      </c>
      <c r="G90">
        <v>0</v>
      </c>
      <c r="H90">
        <v>0</v>
      </c>
      <c r="I90">
        <v>0</v>
      </c>
    </row>
    <row r="91" spans="1:9" x14ac:dyDescent="0.3">
      <c r="A91" s="1" t="s">
        <v>180</v>
      </c>
      <c r="B91">
        <v>12600</v>
      </c>
      <c r="C91">
        <v>1260</v>
      </c>
      <c r="D91">
        <v>2520</v>
      </c>
      <c r="E91">
        <v>23940</v>
      </c>
      <c r="F91">
        <v>252</v>
      </c>
      <c r="G91">
        <v>0</v>
      </c>
      <c r="H91">
        <v>0</v>
      </c>
      <c r="I91">
        <v>0</v>
      </c>
    </row>
    <row r="92" spans="1:9" x14ac:dyDescent="0.3">
      <c r="A92" s="1" t="s">
        <v>181</v>
      </c>
      <c r="B92">
        <v>4200</v>
      </c>
      <c r="C92">
        <v>420</v>
      </c>
      <c r="D92">
        <v>840</v>
      </c>
      <c r="E92">
        <v>7980</v>
      </c>
      <c r="F92">
        <v>84</v>
      </c>
      <c r="G92">
        <v>0</v>
      </c>
      <c r="H92">
        <v>0</v>
      </c>
      <c r="I92">
        <v>0</v>
      </c>
    </row>
    <row r="93" spans="1:9" x14ac:dyDescent="0.3">
      <c r="A93" s="1" t="s">
        <v>76</v>
      </c>
      <c r="B93">
        <v>5</v>
      </c>
      <c r="C93">
        <v>0</v>
      </c>
      <c r="D93">
        <v>0</v>
      </c>
      <c r="E93">
        <v>70</v>
      </c>
      <c r="F93">
        <v>0</v>
      </c>
      <c r="G93">
        <v>0</v>
      </c>
      <c r="H93">
        <v>0</v>
      </c>
      <c r="I93">
        <v>0</v>
      </c>
    </row>
    <row r="94" spans="1:9" x14ac:dyDescent="0.3">
      <c r="A94" s="1" t="s">
        <v>206</v>
      </c>
    </row>
    <row r="95" spans="1:9" x14ac:dyDescent="0.3">
      <c r="A95" s="1" t="s">
        <v>109</v>
      </c>
      <c r="B95">
        <v>24</v>
      </c>
      <c r="C95">
        <v>0.1</v>
      </c>
      <c r="D95">
        <v>0</v>
      </c>
      <c r="E95">
        <v>5</v>
      </c>
      <c r="F95">
        <v>5</v>
      </c>
      <c r="G95">
        <v>1</v>
      </c>
      <c r="H95">
        <v>0.5</v>
      </c>
      <c r="I95">
        <v>0.7</v>
      </c>
    </row>
    <row r="96" spans="1:9" x14ac:dyDescent="0.3">
      <c r="A96" s="1" t="s">
        <v>80</v>
      </c>
      <c r="B96">
        <v>50</v>
      </c>
      <c r="C96">
        <v>0</v>
      </c>
      <c r="E96">
        <v>0</v>
      </c>
      <c r="F96">
        <v>13</v>
      </c>
      <c r="H96">
        <v>12</v>
      </c>
      <c r="I96">
        <v>0</v>
      </c>
    </row>
    <row r="97" spans="1:9" x14ac:dyDescent="0.3">
      <c r="A97" s="1" t="s">
        <v>88</v>
      </c>
      <c r="B97">
        <v>230</v>
      </c>
      <c r="C97">
        <v>3.5</v>
      </c>
      <c r="D97">
        <v>10</v>
      </c>
      <c r="E97">
        <v>600</v>
      </c>
      <c r="F97">
        <v>47</v>
      </c>
      <c r="G97">
        <v>6</v>
      </c>
      <c r="H97">
        <v>8</v>
      </c>
      <c r="I97">
        <v>5</v>
      </c>
    </row>
    <row r="98" spans="1:9" x14ac:dyDescent="0.3">
      <c r="A98" s="1" t="s">
        <v>171</v>
      </c>
      <c r="B98">
        <v>431</v>
      </c>
      <c r="C98">
        <v>29</v>
      </c>
      <c r="D98">
        <v>88</v>
      </c>
      <c r="E98">
        <v>1529</v>
      </c>
      <c r="F98">
        <v>4</v>
      </c>
      <c r="G98">
        <v>0</v>
      </c>
      <c r="H98">
        <v>1</v>
      </c>
      <c r="I98">
        <v>38</v>
      </c>
    </row>
    <row r="99" spans="1:9" x14ac:dyDescent="0.3">
      <c r="A99" s="15" t="s">
        <v>172</v>
      </c>
      <c r="B99">
        <v>22</v>
      </c>
      <c r="C99">
        <v>1</v>
      </c>
      <c r="D99">
        <v>4</v>
      </c>
      <c r="E99">
        <v>76</v>
      </c>
      <c r="F99">
        <v>0</v>
      </c>
      <c r="G99">
        <v>0</v>
      </c>
      <c r="H99">
        <v>0</v>
      </c>
      <c r="I99">
        <v>2</v>
      </c>
    </row>
    <row r="100" spans="1:9" x14ac:dyDescent="0.3">
      <c r="A100" s="1" t="s">
        <v>173</v>
      </c>
      <c r="B100">
        <v>5.98</v>
      </c>
      <c r="C100">
        <v>0.4</v>
      </c>
      <c r="D100">
        <v>1.22</v>
      </c>
      <c r="E100">
        <v>21.23</v>
      </c>
      <c r="F100">
        <v>0</v>
      </c>
      <c r="G100">
        <v>0</v>
      </c>
      <c r="H100">
        <v>0</v>
      </c>
      <c r="I100">
        <v>0.52</v>
      </c>
    </row>
    <row r="101" spans="1:9" x14ac:dyDescent="0.3">
      <c r="A101" s="1" t="s">
        <v>84</v>
      </c>
      <c r="B101">
        <v>200</v>
      </c>
      <c r="C101">
        <v>1.5</v>
      </c>
      <c r="D101">
        <v>0</v>
      </c>
      <c r="E101">
        <v>10</v>
      </c>
      <c r="F101">
        <v>41</v>
      </c>
      <c r="G101">
        <v>6</v>
      </c>
      <c r="H101">
        <v>2</v>
      </c>
      <c r="I101">
        <v>7</v>
      </c>
    </row>
    <row r="102" spans="1:9" x14ac:dyDescent="0.3">
      <c r="A102" s="1" t="s">
        <v>86</v>
      </c>
      <c r="B102">
        <v>60</v>
      </c>
      <c r="D102">
        <v>0</v>
      </c>
      <c r="E102">
        <v>260</v>
      </c>
      <c r="F102">
        <v>11</v>
      </c>
      <c r="G102">
        <v>4</v>
      </c>
      <c r="H102">
        <v>4</v>
      </c>
      <c r="I102">
        <v>4</v>
      </c>
    </row>
    <row r="103" spans="1:9" x14ac:dyDescent="0.3">
      <c r="A103" s="1" t="s">
        <v>166</v>
      </c>
      <c r="B103">
        <v>76</v>
      </c>
      <c r="C103">
        <v>0.19</v>
      </c>
      <c r="D103">
        <v>0</v>
      </c>
      <c r="E103">
        <v>0</v>
      </c>
      <c r="F103">
        <v>19</v>
      </c>
      <c r="G103">
        <v>1</v>
      </c>
      <c r="H103">
        <v>13</v>
      </c>
      <c r="I103">
        <v>0.69</v>
      </c>
    </row>
    <row r="104" spans="1:9" x14ac:dyDescent="0.3">
      <c r="A104" s="1" t="s">
        <v>82</v>
      </c>
      <c r="B104">
        <v>188</v>
      </c>
      <c r="C104">
        <v>15.85</v>
      </c>
      <c r="D104">
        <v>0</v>
      </c>
      <c r="E104">
        <v>152</v>
      </c>
      <c r="F104">
        <v>7.67</v>
      </c>
      <c r="G104">
        <v>18</v>
      </c>
      <c r="H104">
        <v>2.08</v>
      </c>
      <c r="I104">
        <v>7.02</v>
      </c>
    </row>
    <row r="105" spans="1:9" x14ac:dyDescent="0.3">
      <c r="A105" s="4" t="s">
        <v>83</v>
      </c>
      <c r="B105">
        <v>406</v>
      </c>
      <c r="C105">
        <v>31.95</v>
      </c>
      <c r="D105">
        <v>0</v>
      </c>
      <c r="E105">
        <v>307</v>
      </c>
      <c r="F105">
        <v>15.47</v>
      </c>
      <c r="G105">
        <v>3.7</v>
      </c>
      <c r="H105">
        <v>4.1900000000000004</v>
      </c>
      <c r="I105">
        <v>14.14</v>
      </c>
    </row>
    <row r="106" spans="1:9" x14ac:dyDescent="0.3">
      <c r="A106" s="4" t="s">
        <v>110</v>
      </c>
      <c r="B106">
        <v>16</v>
      </c>
      <c r="C106">
        <v>0</v>
      </c>
      <c r="D106">
        <v>0</v>
      </c>
      <c r="E106">
        <v>3</v>
      </c>
      <c r="F106">
        <v>4</v>
      </c>
      <c r="G106">
        <v>2</v>
      </c>
      <c r="H106">
        <v>0</v>
      </c>
      <c r="I106">
        <v>1</v>
      </c>
    </row>
    <row r="107" spans="1:9" x14ac:dyDescent="0.3">
      <c r="A107" s="4" t="s">
        <v>182</v>
      </c>
      <c r="B107">
        <v>15</v>
      </c>
      <c r="C107">
        <v>0</v>
      </c>
      <c r="D107">
        <v>0</v>
      </c>
      <c r="E107">
        <v>120</v>
      </c>
      <c r="F107">
        <v>1</v>
      </c>
      <c r="G107">
        <v>0</v>
      </c>
      <c r="H107">
        <v>2</v>
      </c>
      <c r="I107">
        <v>0</v>
      </c>
    </row>
    <row r="108" spans="1:9" x14ac:dyDescent="0.3">
      <c r="A108" s="4" t="s">
        <v>89</v>
      </c>
      <c r="B108">
        <v>0</v>
      </c>
      <c r="C108">
        <v>0</v>
      </c>
      <c r="D108">
        <v>0</v>
      </c>
      <c r="E108">
        <v>370</v>
      </c>
      <c r="F108">
        <v>0</v>
      </c>
      <c r="G108">
        <v>0</v>
      </c>
      <c r="H108">
        <v>0</v>
      </c>
      <c r="I108">
        <v>0</v>
      </c>
    </row>
    <row r="109" spans="1:9" s="21" customFormat="1" x14ac:dyDescent="0.3">
      <c r="A109" s="23" t="s">
        <v>200</v>
      </c>
      <c r="B109" s="21">
        <v>300</v>
      </c>
      <c r="C109" s="21">
        <v>13</v>
      </c>
      <c r="D109" s="21">
        <v>50</v>
      </c>
      <c r="E109" s="21">
        <v>770</v>
      </c>
      <c r="F109" s="21">
        <v>28</v>
      </c>
      <c r="G109" s="21">
        <v>2</v>
      </c>
      <c r="I109" s="21">
        <v>19</v>
      </c>
    </row>
    <row r="110" spans="1:9" x14ac:dyDescent="0.3">
      <c r="A110" s="1" t="s">
        <v>3</v>
      </c>
      <c r="B110">
        <v>260</v>
      </c>
      <c r="C110">
        <v>17</v>
      </c>
      <c r="D110">
        <v>40</v>
      </c>
      <c r="E110">
        <v>330</v>
      </c>
      <c r="F110">
        <v>11</v>
      </c>
      <c r="G110">
        <v>2</v>
      </c>
      <c r="H110">
        <v>1</v>
      </c>
      <c r="I110">
        <v>16</v>
      </c>
    </row>
    <row r="111" spans="1:9" x14ac:dyDescent="0.3">
      <c r="A111" s="4" t="s">
        <v>90</v>
      </c>
      <c r="B111">
        <v>80</v>
      </c>
      <c r="C111">
        <v>5</v>
      </c>
      <c r="D111">
        <v>0</v>
      </c>
      <c r="E111">
        <v>80</v>
      </c>
      <c r="F111">
        <v>8</v>
      </c>
      <c r="G111">
        <v>1</v>
      </c>
      <c r="H111">
        <v>0</v>
      </c>
      <c r="I111">
        <v>1</v>
      </c>
    </row>
    <row r="112" spans="1:9" x14ac:dyDescent="0.3">
      <c r="A112" s="1" t="s">
        <v>87</v>
      </c>
      <c r="B112">
        <v>80</v>
      </c>
      <c r="C112">
        <v>1</v>
      </c>
      <c r="D112">
        <v>0</v>
      </c>
      <c r="E112">
        <v>310</v>
      </c>
      <c r="F112">
        <v>17</v>
      </c>
      <c r="G112">
        <v>1</v>
      </c>
      <c r="H112">
        <v>1</v>
      </c>
      <c r="I112">
        <v>2</v>
      </c>
    </row>
    <row r="113" spans="1:9" x14ac:dyDescent="0.3">
      <c r="A113" s="1" t="s">
        <v>91</v>
      </c>
      <c r="B113">
        <v>170</v>
      </c>
      <c r="C113">
        <v>1</v>
      </c>
      <c r="D113">
        <v>0</v>
      </c>
      <c r="E113">
        <v>150</v>
      </c>
      <c r="F113">
        <v>36</v>
      </c>
      <c r="G113">
        <v>4</v>
      </c>
      <c r="H113">
        <v>1</v>
      </c>
      <c r="I113">
        <v>6</v>
      </c>
    </row>
    <row r="114" spans="1:9" x14ac:dyDescent="0.3">
      <c r="A114" s="1" t="s">
        <v>93</v>
      </c>
      <c r="B114">
        <v>160</v>
      </c>
      <c r="C114">
        <v>1.5</v>
      </c>
      <c r="D114" t="s">
        <v>45</v>
      </c>
      <c r="E114">
        <v>0</v>
      </c>
      <c r="F114">
        <v>33</v>
      </c>
      <c r="G114">
        <v>2</v>
      </c>
      <c r="H114" t="s">
        <v>45</v>
      </c>
      <c r="I114">
        <v>4</v>
      </c>
    </row>
    <row r="115" spans="1:9" x14ac:dyDescent="0.3">
      <c r="A115" s="1" t="s">
        <v>265</v>
      </c>
      <c r="B115">
        <v>15</v>
      </c>
      <c r="C115">
        <v>0</v>
      </c>
      <c r="D115">
        <v>0</v>
      </c>
      <c r="E115">
        <v>35</v>
      </c>
      <c r="F115">
        <v>2</v>
      </c>
      <c r="G115">
        <v>0</v>
      </c>
      <c r="H115">
        <v>1</v>
      </c>
      <c r="I115">
        <v>0</v>
      </c>
    </row>
    <row r="116" spans="1:9" x14ac:dyDescent="0.3">
      <c r="A116" s="1" t="s">
        <v>226</v>
      </c>
      <c r="B116">
        <v>20</v>
      </c>
      <c r="C116">
        <v>0</v>
      </c>
      <c r="E116">
        <v>580</v>
      </c>
      <c r="F116">
        <v>5</v>
      </c>
      <c r="G116">
        <v>0</v>
      </c>
      <c r="H116">
        <v>2</v>
      </c>
      <c r="I116">
        <v>0</v>
      </c>
    </row>
    <row r="117" spans="1:9" x14ac:dyDescent="0.3">
      <c r="A117" s="1" t="s">
        <v>119</v>
      </c>
      <c r="B117">
        <v>15</v>
      </c>
      <c r="C117">
        <v>0</v>
      </c>
      <c r="D117">
        <v>0</v>
      </c>
      <c r="E117">
        <v>290</v>
      </c>
      <c r="F117">
        <v>3</v>
      </c>
      <c r="G117">
        <v>0</v>
      </c>
      <c r="H117">
        <v>1</v>
      </c>
      <c r="I117">
        <v>0</v>
      </c>
    </row>
    <row r="118" spans="1:9" x14ac:dyDescent="0.3">
      <c r="A118" s="1" t="s">
        <v>74</v>
      </c>
      <c r="B118">
        <v>40</v>
      </c>
      <c r="C118">
        <v>0.5</v>
      </c>
      <c r="D118">
        <v>0</v>
      </c>
      <c r="E118">
        <v>120</v>
      </c>
      <c r="F118">
        <v>9</v>
      </c>
      <c r="G118">
        <v>0</v>
      </c>
      <c r="H118">
        <v>7</v>
      </c>
      <c r="I118">
        <v>0</v>
      </c>
    </row>
    <row r="119" spans="1:9" x14ac:dyDescent="0.3">
      <c r="A119" s="1" t="s">
        <v>170</v>
      </c>
      <c r="B119">
        <v>45</v>
      </c>
      <c r="C119">
        <v>1</v>
      </c>
      <c r="D119">
        <v>0</v>
      </c>
      <c r="E119">
        <v>510</v>
      </c>
      <c r="F119">
        <v>9</v>
      </c>
      <c r="G119">
        <v>0</v>
      </c>
      <c r="H119">
        <v>8</v>
      </c>
      <c r="I119">
        <v>1</v>
      </c>
    </row>
    <row r="120" spans="1:9" x14ac:dyDescent="0.3">
      <c r="A120" s="1" t="s">
        <v>114</v>
      </c>
      <c r="B120">
        <v>120</v>
      </c>
      <c r="C120">
        <v>3.5</v>
      </c>
      <c r="D120">
        <v>0</v>
      </c>
      <c r="E120">
        <v>20</v>
      </c>
      <c r="F120">
        <v>20</v>
      </c>
      <c r="G120">
        <v>2</v>
      </c>
      <c r="H120">
        <v>0.18</v>
      </c>
      <c r="I120">
        <v>2</v>
      </c>
    </row>
    <row r="121" spans="1:9" x14ac:dyDescent="0.3">
      <c r="A121" s="1" t="s">
        <v>199</v>
      </c>
      <c r="B121">
        <v>278.31</v>
      </c>
      <c r="C121">
        <v>3.85</v>
      </c>
      <c r="D121">
        <v>0</v>
      </c>
      <c r="E121">
        <v>6008.48</v>
      </c>
      <c r="F121">
        <v>60.67</v>
      </c>
      <c r="G121">
        <v>12.88</v>
      </c>
      <c r="H121">
        <v>27.68</v>
      </c>
      <c r="I121">
        <v>7.18</v>
      </c>
    </row>
    <row r="122" spans="1:9" x14ac:dyDescent="0.3">
      <c r="A122" s="1" t="s">
        <v>197</v>
      </c>
      <c r="B122" s="24"/>
      <c r="C122" s="24"/>
      <c r="D122" s="24"/>
      <c r="E122" s="24"/>
      <c r="F122" s="24"/>
      <c r="G122" s="24"/>
      <c r="H122" s="24"/>
      <c r="I122" s="24"/>
    </row>
    <row r="123" spans="1:9" x14ac:dyDescent="0.3">
      <c r="A123" s="1" t="s">
        <v>120</v>
      </c>
      <c r="B123">
        <v>15</v>
      </c>
      <c r="C123">
        <v>0</v>
      </c>
      <c r="D123">
        <v>0</v>
      </c>
      <c r="E123">
        <v>300</v>
      </c>
      <c r="F123">
        <v>3</v>
      </c>
      <c r="G123">
        <v>0</v>
      </c>
      <c r="H123">
        <v>3</v>
      </c>
      <c r="I123">
        <v>1</v>
      </c>
    </row>
    <row r="124" spans="1:9" x14ac:dyDescent="0.3">
      <c r="A124" s="1" t="s">
        <v>73</v>
      </c>
      <c r="B124">
        <v>10</v>
      </c>
      <c r="C124">
        <v>1</v>
      </c>
      <c r="D124">
        <v>0</v>
      </c>
      <c r="E124">
        <v>320</v>
      </c>
      <c r="F124">
        <v>9</v>
      </c>
      <c r="G124">
        <v>0</v>
      </c>
      <c r="H124">
        <v>7</v>
      </c>
      <c r="I124">
        <v>1</v>
      </c>
    </row>
    <row r="125" spans="1:9" x14ac:dyDescent="0.3">
      <c r="A125" s="1" t="s">
        <v>112</v>
      </c>
      <c r="B125">
        <v>120</v>
      </c>
      <c r="C125">
        <v>2.5</v>
      </c>
      <c r="D125">
        <v>0</v>
      </c>
      <c r="E125">
        <v>170</v>
      </c>
      <c r="F125">
        <v>21</v>
      </c>
      <c r="G125">
        <v>3</v>
      </c>
      <c r="H125">
        <v>1</v>
      </c>
      <c r="I125">
        <v>3</v>
      </c>
    </row>
    <row r="126" spans="1:9" x14ac:dyDescent="0.3">
      <c r="A126" s="1" t="s">
        <v>134</v>
      </c>
      <c r="B126">
        <v>70</v>
      </c>
      <c r="C126">
        <v>3</v>
      </c>
      <c r="D126">
        <v>35</v>
      </c>
      <c r="E126">
        <v>450</v>
      </c>
      <c r="F126">
        <v>1</v>
      </c>
      <c r="G126">
        <v>0</v>
      </c>
      <c r="H126">
        <v>0</v>
      </c>
      <c r="I126">
        <v>11</v>
      </c>
    </row>
    <row r="127" spans="1:9" x14ac:dyDescent="0.3">
      <c r="A127" s="1" t="s">
        <v>115</v>
      </c>
      <c r="B127" s="27"/>
      <c r="C127" s="27"/>
      <c r="D127" s="27"/>
      <c r="E127" s="27"/>
      <c r="F127" s="27"/>
      <c r="G127" s="27"/>
      <c r="H127" s="27"/>
      <c r="I127" s="27"/>
    </row>
    <row r="128" spans="1:9" x14ac:dyDescent="0.3">
      <c r="A128" s="13" t="s">
        <v>116</v>
      </c>
      <c r="B128">
        <v>56</v>
      </c>
      <c r="C128">
        <v>0.8</v>
      </c>
      <c r="D128">
        <v>24</v>
      </c>
      <c r="E128">
        <v>336</v>
      </c>
      <c r="F128">
        <v>0.8</v>
      </c>
      <c r="G128">
        <v>0</v>
      </c>
      <c r="H128">
        <v>0</v>
      </c>
      <c r="I128">
        <v>9.6</v>
      </c>
    </row>
    <row r="129" spans="1:11" x14ac:dyDescent="0.3">
      <c r="A129" s="13" t="s">
        <v>117</v>
      </c>
      <c r="B129">
        <v>112</v>
      </c>
      <c r="C129">
        <v>1.6</v>
      </c>
      <c r="D129">
        <v>48</v>
      </c>
      <c r="E129">
        <v>672</v>
      </c>
      <c r="F129">
        <v>0.16</v>
      </c>
      <c r="G129">
        <v>0</v>
      </c>
      <c r="H129">
        <v>0</v>
      </c>
      <c r="I129">
        <v>19.2</v>
      </c>
    </row>
    <row r="130" spans="1:11" x14ac:dyDescent="0.3">
      <c r="A130" s="1" t="s">
        <v>118</v>
      </c>
      <c r="B130">
        <v>30</v>
      </c>
      <c r="C130">
        <v>0.5</v>
      </c>
      <c r="D130">
        <v>0</v>
      </c>
      <c r="E130">
        <v>240</v>
      </c>
      <c r="F130">
        <v>6</v>
      </c>
      <c r="G130">
        <v>0</v>
      </c>
      <c r="H130">
        <v>0</v>
      </c>
      <c r="I130">
        <v>0</v>
      </c>
    </row>
    <row r="131" spans="1:11" x14ac:dyDescent="0.3">
      <c r="A131" s="1" t="s">
        <v>183</v>
      </c>
      <c r="B131">
        <v>60</v>
      </c>
      <c r="C131">
        <v>0.5</v>
      </c>
      <c r="D131">
        <v>25</v>
      </c>
      <c r="E131">
        <v>280</v>
      </c>
      <c r="F131">
        <v>0</v>
      </c>
      <c r="G131">
        <v>0</v>
      </c>
      <c r="H131">
        <v>0</v>
      </c>
      <c r="I131">
        <v>13</v>
      </c>
    </row>
    <row r="132" spans="1:11" x14ac:dyDescent="0.3">
      <c r="A132" s="1" t="s">
        <v>184</v>
      </c>
      <c r="B132">
        <v>113</v>
      </c>
      <c r="C132">
        <v>9</v>
      </c>
      <c r="D132">
        <v>28</v>
      </c>
      <c r="E132">
        <v>283</v>
      </c>
      <c r="F132">
        <v>2</v>
      </c>
      <c r="G132">
        <v>0</v>
      </c>
      <c r="H132">
        <v>0.35</v>
      </c>
      <c r="I132">
        <v>6</v>
      </c>
    </row>
    <row r="133" spans="1:11" x14ac:dyDescent="0.3">
      <c r="A133" s="1" t="s">
        <v>1</v>
      </c>
      <c r="B133">
        <v>150</v>
      </c>
      <c r="C133">
        <v>1</v>
      </c>
      <c r="D133">
        <v>0</v>
      </c>
      <c r="E133">
        <v>70</v>
      </c>
      <c r="F133">
        <v>30</v>
      </c>
      <c r="G133">
        <v>3</v>
      </c>
      <c r="H133">
        <v>2</v>
      </c>
      <c r="I133">
        <v>6</v>
      </c>
    </row>
    <row r="134" spans="1:11" x14ac:dyDescent="0.3">
      <c r="A134" s="1" t="s">
        <v>81</v>
      </c>
      <c r="B134">
        <v>140</v>
      </c>
      <c r="C134">
        <v>5</v>
      </c>
      <c r="D134">
        <v>0</v>
      </c>
      <c r="E134">
        <v>150</v>
      </c>
      <c r="F134">
        <v>30</v>
      </c>
      <c r="G134">
        <v>3</v>
      </c>
      <c r="H134">
        <v>1</v>
      </c>
      <c r="I134">
        <v>5</v>
      </c>
    </row>
    <row r="135" spans="1:11" x14ac:dyDescent="0.3">
      <c r="A135" s="1" t="s">
        <v>165</v>
      </c>
      <c r="B135">
        <v>180</v>
      </c>
      <c r="C135">
        <v>0</v>
      </c>
      <c r="D135">
        <v>5</v>
      </c>
      <c r="E135">
        <v>150</v>
      </c>
      <c r="F135">
        <v>38</v>
      </c>
      <c r="G135">
        <v>0</v>
      </c>
      <c r="H135">
        <v>32</v>
      </c>
      <c r="I135">
        <v>3</v>
      </c>
    </row>
    <row r="137" spans="1:11" x14ac:dyDescent="0.3">
      <c r="A137" s="1" t="s">
        <v>260</v>
      </c>
      <c r="B137" s="27"/>
      <c r="C137" s="27"/>
      <c r="D137" s="27"/>
      <c r="E137" s="27"/>
      <c r="F137" s="27"/>
      <c r="G137" s="27"/>
      <c r="H137" s="27"/>
      <c r="I137" s="27"/>
    </row>
    <row r="138" spans="1:11" s="8" customFormat="1" x14ac:dyDescent="0.3">
      <c r="A138" s="10" t="s">
        <v>139</v>
      </c>
    </row>
    <row r="139" spans="1:11" x14ac:dyDescent="0.3">
      <c r="A139" t="s">
        <v>140</v>
      </c>
      <c r="B139">
        <v>46.67</v>
      </c>
      <c r="C139">
        <v>4</v>
      </c>
      <c r="D139">
        <v>23</v>
      </c>
      <c r="E139">
        <v>300</v>
      </c>
      <c r="F139">
        <v>1</v>
      </c>
      <c r="G139">
        <v>0</v>
      </c>
      <c r="H139">
        <v>0</v>
      </c>
      <c r="I139">
        <v>7.33</v>
      </c>
    </row>
    <row r="140" spans="1:11" x14ac:dyDescent="0.3">
      <c r="A140" s="1" t="s">
        <v>141</v>
      </c>
      <c r="B140">
        <v>146</v>
      </c>
      <c r="C140">
        <v>1.7</v>
      </c>
      <c r="D140">
        <v>32</v>
      </c>
      <c r="E140">
        <v>8</v>
      </c>
      <c r="F140">
        <v>27.1</v>
      </c>
      <c r="G140">
        <v>1.3</v>
      </c>
      <c r="H140">
        <v>0.7</v>
      </c>
      <c r="I140">
        <v>5.4</v>
      </c>
    </row>
    <row r="141" spans="1:11" x14ac:dyDescent="0.3">
      <c r="A141" t="s">
        <v>142</v>
      </c>
      <c r="B141">
        <v>55</v>
      </c>
      <c r="C141">
        <v>19.5</v>
      </c>
      <c r="D141">
        <v>4</v>
      </c>
      <c r="E141">
        <v>586</v>
      </c>
      <c r="F141">
        <v>7</v>
      </c>
      <c r="G141">
        <v>0</v>
      </c>
      <c r="H141">
        <v>0.78</v>
      </c>
      <c r="I141">
        <v>1.6</v>
      </c>
    </row>
    <row r="142" spans="1:11" s="9" customFormat="1" x14ac:dyDescent="0.3">
      <c r="A142" s="11" t="s">
        <v>143</v>
      </c>
      <c r="B142" s="9">
        <f t="shared" ref="B142:I142" si="0">SUM(B139:B141)</f>
        <v>247.67000000000002</v>
      </c>
      <c r="C142" s="9">
        <f t="shared" si="0"/>
        <v>25.2</v>
      </c>
      <c r="D142" s="9">
        <f t="shared" si="0"/>
        <v>59</v>
      </c>
      <c r="E142" s="9">
        <f t="shared" si="0"/>
        <v>894</v>
      </c>
      <c r="F142" s="9">
        <f t="shared" si="0"/>
        <v>35.1</v>
      </c>
      <c r="G142" s="9">
        <f t="shared" si="0"/>
        <v>1.3</v>
      </c>
      <c r="H142" s="9">
        <f t="shared" si="0"/>
        <v>1.48</v>
      </c>
      <c r="I142" s="9">
        <f t="shared" si="0"/>
        <v>14.33</v>
      </c>
    </row>
    <row r="143" spans="1:11" x14ac:dyDescent="0.3">
      <c r="K143" t="s">
        <v>145</v>
      </c>
    </row>
    <row r="144" spans="1:11" s="8" customFormat="1" x14ac:dyDescent="0.3">
      <c r="A144" s="10" t="s">
        <v>136</v>
      </c>
    </row>
    <row r="145" spans="1:9" x14ac:dyDescent="0.3">
      <c r="A145" t="s">
        <v>135</v>
      </c>
      <c r="B145">
        <v>22.4</v>
      </c>
      <c r="C145">
        <v>1.92</v>
      </c>
      <c r="D145">
        <v>11.2</v>
      </c>
      <c r="E145">
        <v>144</v>
      </c>
      <c r="F145">
        <v>0.32</v>
      </c>
      <c r="G145">
        <v>0</v>
      </c>
      <c r="H145">
        <v>0</v>
      </c>
      <c r="I145">
        <v>3.52</v>
      </c>
    </row>
    <row r="146" spans="1:9" x14ac:dyDescent="0.3">
      <c r="A146" t="s">
        <v>137</v>
      </c>
      <c r="B146">
        <f t="shared" ref="B146:I146" si="1">B112</f>
        <v>80</v>
      </c>
      <c r="C146">
        <f t="shared" si="1"/>
        <v>1</v>
      </c>
      <c r="D146">
        <f t="shared" si="1"/>
        <v>0</v>
      </c>
      <c r="E146">
        <f t="shared" si="1"/>
        <v>310</v>
      </c>
      <c r="F146">
        <f t="shared" si="1"/>
        <v>17</v>
      </c>
      <c r="G146">
        <f t="shared" si="1"/>
        <v>1</v>
      </c>
      <c r="H146">
        <f t="shared" si="1"/>
        <v>1</v>
      </c>
      <c r="I146">
        <f t="shared" si="1"/>
        <v>2</v>
      </c>
    </row>
    <row r="147" spans="1:9" x14ac:dyDescent="0.3">
      <c r="A147" t="s">
        <v>138</v>
      </c>
      <c r="B147">
        <f t="shared" ref="B147:I147" si="2">B130</f>
        <v>30</v>
      </c>
      <c r="C147">
        <f t="shared" si="2"/>
        <v>0.5</v>
      </c>
      <c r="D147">
        <f t="shared" si="2"/>
        <v>0</v>
      </c>
      <c r="E147">
        <f t="shared" si="2"/>
        <v>240</v>
      </c>
      <c r="F147">
        <f t="shared" si="2"/>
        <v>6</v>
      </c>
      <c r="G147">
        <f t="shared" si="2"/>
        <v>0</v>
      </c>
      <c r="H147">
        <f t="shared" si="2"/>
        <v>0</v>
      </c>
      <c r="I147">
        <f t="shared" si="2"/>
        <v>0</v>
      </c>
    </row>
    <row r="148" spans="1:9" s="9" customFormat="1" x14ac:dyDescent="0.3">
      <c r="A148" s="9" t="s">
        <v>144</v>
      </c>
      <c r="B148" s="9">
        <f t="shared" ref="B148:I148" si="3">SUM(B145:B147)</f>
        <v>132.4</v>
      </c>
      <c r="C148" s="9">
        <f t="shared" si="3"/>
        <v>3.42</v>
      </c>
      <c r="D148" s="9">
        <f t="shared" si="3"/>
        <v>11.2</v>
      </c>
      <c r="E148" s="9">
        <f t="shared" si="3"/>
        <v>694</v>
      </c>
      <c r="F148" s="9">
        <f t="shared" si="3"/>
        <v>23.32</v>
      </c>
      <c r="G148" s="9">
        <f t="shared" si="3"/>
        <v>1</v>
      </c>
      <c r="H148" s="9">
        <f t="shared" si="3"/>
        <v>1</v>
      </c>
      <c r="I148" s="9">
        <f t="shared" si="3"/>
        <v>5.52</v>
      </c>
    </row>
    <row r="149" spans="1:9" x14ac:dyDescent="0.3">
      <c r="A149" s="17" t="s">
        <v>238</v>
      </c>
    </row>
    <row r="150" spans="1:9" x14ac:dyDescent="0.3">
      <c r="A150" s="16" t="s">
        <v>196</v>
      </c>
      <c r="B150">
        <v>130</v>
      </c>
      <c r="C150">
        <v>1</v>
      </c>
      <c r="D150">
        <v>0</v>
      </c>
      <c r="E150">
        <v>250</v>
      </c>
      <c r="F150">
        <v>26</v>
      </c>
      <c r="G150">
        <v>4</v>
      </c>
      <c r="H150">
        <v>2</v>
      </c>
      <c r="I150">
        <v>6</v>
      </c>
    </row>
    <row r="151" spans="1:9" x14ac:dyDescent="0.3">
      <c r="A151" t="s">
        <v>195</v>
      </c>
      <c r="B151">
        <v>170</v>
      </c>
      <c r="C151">
        <f t="shared" ref="C151:I151" si="4">(C55*84)/42</f>
        <v>12</v>
      </c>
      <c r="D151">
        <f t="shared" si="4"/>
        <v>30</v>
      </c>
      <c r="E151">
        <f t="shared" si="4"/>
        <v>316</v>
      </c>
      <c r="F151">
        <f t="shared" si="4"/>
        <v>1.5</v>
      </c>
      <c r="G151">
        <f t="shared" si="4"/>
        <v>0.26</v>
      </c>
      <c r="H151">
        <f t="shared" si="4"/>
        <v>0</v>
      </c>
      <c r="I151">
        <f t="shared" si="4"/>
        <v>13.599999999999998</v>
      </c>
    </row>
    <row r="152" spans="1:9" x14ac:dyDescent="0.3">
      <c r="A152" t="s">
        <v>239</v>
      </c>
      <c r="B152">
        <v>9</v>
      </c>
      <c r="C152">
        <v>0.19</v>
      </c>
      <c r="D152">
        <v>0</v>
      </c>
      <c r="E152">
        <v>97</v>
      </c>
      <c r="F152">
        <v>1.71</v>
      </c>
      <c r="G152">
        <v>0</v>
      </c>
      <c r="H152">
        <v>1.52</v>
      </c>
      <c r="I152">
        <v>0.19</v>
      </c>
    </row>
    <row r="153" spans="1:9" x14ac:dyDescent="0.3">
      <c r="A153" t="s">
        <v>261</v>
      </c>
      <c r="B153">
        <v>618</v>
      </c>
      <c r="C153">
        <v>26</v>
      </c>
      <c r="D153">
        <v>60</v>
      </c>
      <c r="E153">
        <v>1326</v>
      </c>
      <c r="F153">
        <v>59</v>
      </c>
      <c r="G153">
        <v>9</v>
      </c>
      <c r="H153">
        <v>7</v>
      </c>
      <c r="I153">
        <v>40</v>
      </c>
    </row>
    <row r="156" spans="1:9" s="8" customFormat="1" x14ac:dyDescent="0.3">
      <c r="A156" s="10" t="s">
        <v>233</v>
      </c>
    </row>
    <row r="157" spans="1:9" x14ac:dyDescent="0.3">
      <c r="A157" t="s">
        <v>225</v>
      </c>
      <c r="B157">
        <v>8800</v>
      </c>
      <c r="C157">
        <v>560</v>
      </c>
      <c r="D157">
        <v>2400</v>
      </c>
      <c r="E157">
        <v>15200</v>
      </c>
      <c r="F157">
        <v>80</v>
      </c>
      <c r="G157">
        <v>80</v>
      </c>
      <c r="H157">
        <v>0</v>
      </c>
      <c r="I157">
        <v>800</v>
      </c>
    </row>
    <row r="158" spans="1:9" x14ac:dyDescent="0.3">
      <c r="A158" t="s">
        <v>227</v>
      </c>
      <c r="B158">
        <v>900</v>
      </c>
      <c r="C158">
        <v>20</v>
      </c>
      <c r="D158">
        <v>0</v>
      </c>
      <c r="E158">
        <v>10200</v>
      </c>
      <c r="F158">
        <v>1600</v>
      </c>
      <c r="G158">
        <v>1600</v>
      </c>
      <c r="H158">
        <v>0</v>
      </c>
      <c r="I158">
        <v>16000</v>
      </c>
    </row>
    <row r="159" spans="1:9" x14ac:dyDescent="0.3">
      <c r="A159" t="s">
        <v>230</v>
      </c>
      <c r="B159">
        <v>122</v>
      </c>
      <c r="C159">
        <v>0</v>
      </c>
      <c r="D159">
        <v>0</v>
      </c>
      <c r="E159">
        <v>3526</v>
      </c>
      <c r="F159">
        <v>30</v>
      </c>
      <c r="G159">
        <v>0</v>
      </c>
      <c r="H159">
        <v>13</v>
      </c>
      <c r="I159">
        <v>0</v>
      </c>
    </row>
    <row r="160" spans="1:9" x14ac:dyDescent="0.3">
      <c r="A160" s="3" t="s">
        <v>234</v>
      </c>
      <c r="B160">
        <v>12000</v>
      </c>
      <c r="C160">
        <v>80</v>
      </c>
      <c r="D160">
        <v>0</v>
      </c>
      <c r="E160">
        <v>5600</v>
      </c>
      <c r="F160">
        <v>2400</v>
      </c>
      <c r="G160">
        <v>240</v>
      </c>
      <c r="H160">
        <v>160</v>
      </c>
      <c r="I160">
        <v>480</v>
      </c>
    </row>
    <row r="161" spans="1:9" s="9" customFormat="1" x14ac:dyDescent="0.3">
      <c r="A161" s="9" t="s">
        <v>232</v>
      </c>
      <c r="B161" s="9">
        <v>285</v>
      </c>
      <c r="C161" s="9">
        <v>9</v>
      </c>
      <c r="D161" s="9">
        <v>33</v>
      </c>
      <c r="E161" s="9">
        <v>453</v>
      </c>
      <c r="F161" s="9">
        <v>51</v>
      </c>
      <c r="G161" s="9">
        <v>24</v>
      </c>
      <c r="H161" s="9">
        <v>2</v>
      </c>
      <c r="I161" s="9">
        <v>217</v>
      </c>
    </row>
    <row r="162" spans="1:9" x14ac:dyDescent="0.3">
      <c r="A162" s="17" t="s">
        <v>240</v>
      </c>
    </row>
    <row r="163" spans="1:9" x14ac:dyDescent="0.3">
      <c r="A163" s="16" t="s">
        <v>241</v>
      </c>
      <c r="B163">
        <v>143</v>
      </c>
      <c r="C163">
        <v>7</v>
      </c>
      <c r="D163">
        <v>51</v>
      </c>
      <c r="E163">
        <v>440</v>
      </c>
      <c r="F163">
        <v>3</v>
      </c>
      <c r="G163">
        <v>0</v>
      </c>
      <c r="H163">
        <v>0</v>
      </c>
      <c r="I163">
        <v>16</v>
      </c>
    </row>
    <row r="164" spans="1:9" x14ac:dyDescent="0.3">
      <c r="A164" s="16" t="s">
        <v>242</v>
      </c>
      <c r="B164">
        <v>32</v>
      </c>
      <c r="C164">
        <v>0.3</v>
      </c>
      <c r="D164">
        <v>0</v>
      </c>
      <c r="E164">
        <v>0</v>
      </c>
      <c r="F164">
        <v>6.6</v>
      </c>
      <c r="G164">
        <v>0.4</v>
      </c>
      <c r="H164">
        <v>0</v>
      </c>
      <c r="I164">
        <v>0.8</v>
      </c>
    </row>
    <row r="165" spans="1:9" x14ac:dyDescent="0.3">
      <c r="A165" s="16" t="s">
        <v>243</v>
      </c>
      <c r="B165">
        <v>12.37</v>
      </c>
      <c r="C165">
        <v>0</v>
      </c>
      <c r="D165">
        <v>0</v>
      </c>
      <c r="E165">
        <v>15.75</v>
      </c>
      <c r="F165">
        <v>2.25</v>
      </c>
      <c r="G165">
        <v>0.9</v>
      </c>
      <c r="H165">
        <v>0.22</v>
      </c>
      <c r="I165">
        <v>0.78</v>
      </c>
    </row>
    <row r="166" spans="1:9" x14ac:dyDescent="0.3">
      <c r="A166" s="16" t="s">
        <v>244</v>
      </c>
      <c r="B166">
        <v>2</v>
      </c>
      <c r="C166">
        <v>0</v>
      </c>
      <c r="D166">
        <v>0</v>
      </c>
      <c r="E166">
        <v>4.66</v>
      </c>
      <c r="F166">
        <v>0.26</v>
      </c>
      <c r="G166">
        <v>0</v>
      </c>
      <c r="H166">
        <v>0.13</v>
      </c>
      <c r="I166">
        <v>0</v>
      </c>
    </row>
    <row r="167" spans="1:9" x14ac:dyDescent="0.3">
      <c r="A167" s="16" t="s">
        <v>245</v>
      </c>
      <c r="B167">
        <v>0.38</v>
      </c>
      <c r="C167">
        <v>0</v>
      </c>
      <c r="D167">
        <v>0</v>
      </c>
      <c r="E167">
        <v>0.76</v>
      </c>
      <c r="F167">
        <v>0.06</v>
      </c>
      <c r="G167">
        <v>0.04</v>
      </c>
      <c r="H167">
        <v>0</v>
      </c>
      <c r="I167">
        <v>0.03</v>
      </c>
    </row>
    <row r="168" spans="1:9" x14ac:dyDescent="0.3">
      <c r="A168" s="16" t="s">
        <v>253</v>
      </c>
      <c r="B168">
        <v>190</v>
      </c>
      <c r="C168">
        <v>7</v>
      </c>
      <c r="D168">
        <f>SUM(D163:D167)</f>
        <v>51</v>
      </c>
      <c r="E168">
        <v>461</v>
      </c>
      <c r="F168">
        <v>12</v>
      </c>
      <c r="G168">
        <v>1</v>
      </c>
      <c r="H168">
        <v>0</v>
      </c>
      <c r="I168">
        <v>18</v>
      </c>
    </row>
    <row r="169" spans="1:9" s="8" customFormat="1" x14ac:dyDescent="0.3">
      <c r="A169" s="10" t="s">
        <v>248</v>
      </c>
    </row>
    <row r="170" spans="1:9" x14ac:dyDescent="0.3">
      <c r="A170" s="16" t="s">
        <v>249</v>
      </c>
      <c r="B170">
        <v>23.43</v>
      </c>
      <c r="C170">
        <v>1.4</v>
      </c>
      <c r="D170">
        <v>0</v>
      </c>
      <c r="E170">
        <v>1.17</v>
      </c>
      <c r="F170">
        <v>203.9</v>
      </c>
      <c r="G170">
        <v>2.1</v>
      </c>
      <c r="H170">
        <v>0.23</v>
      </c>
      <c r="I170">
        <v>0.23</v>
      </c>
    </row>
    <row r="171" spans="1:9" x14ac:dyDescent="0.3">
      <c r="A171" s="16" t="s">
        <v>250</v>
      </c>
      <c r="B171">
        <v>36.5</v>
      </c>
      <c r="C171">
        <v>0.42</v>
      </c>
      <c r="D171">
        <v>8</v>
      </c>
      <c r="E171">
        <v>2</v>
      </c>
      <c r="F171">
        <v>6.77</v>
      </c>
      <c r="G171">
        <v>0.32</v>
      </c>
      <c r="H171">
        <v>0.17</v>
      </c>
      <c r="I171">
        <v>1.35</v>
      </c>
    </row>
    <row r="172" spans="1:9" x14ac:dyDescent="0.3">
      <c r="A172" s="16" t="s">
        <v>251</v>
      </c>
      <c r="B172">
        <v>240</v>
      </c>
      <c r="C172">
        <v>17</v>
      </c>
      <c r="D172">
        <v>85</v>
      </c>
      <c r="E172">
        <v>290</v>
      </c>
      <c r="F172">
        <v>0</v>
      </c>
      <c r="G172">
        <v>0</v>
      </c>
      <c r="H172">
        <v>0</v>
      </c>
      <c r="I172">
        <v>21</v>
      </c>
    </row>
    <row r="173" spans="1:9" x14ac:dyDescent="0.3">
      <c r="A173" s="16" t="s">
        <v>252</v>
      </c>
      <c r="B173">
        <v>5</v>
      </c>
      <c r="C173">
        <v>0</v>
      </c>
      <c r="D173">
        <v>0</v>
      </c>
      <c r="E173">
        <v>135</v>
      </c>
      <c r="F173">
        <v>1</v>
      </c>
      <c r="G173">
        <v>0</v>
      </c>
      <c r="H173">
        <v>0</v>
      </c>
      <c r="I173">
        <v>0</v>
      </c>
    </row>
    <row r="174" spans="1:9" x14ac:dyDescent="0.3">
      <c r="A174" s="16" t="s">
        <v>253</v>
      </c>
      <c r="B174">
        <f t="shared" ref="B174:I174" si="5">SUM(B170:B173)</f>
        <v>304.93</v>
      </c>
      <c r="C174">
        <f t="shared" si="5"/>
        <v>18.82</v>
      </c>
      <c r="D174">
        <f t="shared" si="5"/>
        <v>93</v>
      </c>
      <c r="E174">
        <f t="shared" si="5"/>
        <v>428.17</v>
      </c>
      <c r="F174">
        <f t="shared" si="5"/>
        <v>211.67000000000002</v>
      </c>
      <c r="G174">
        <f t="shared" si="5"/>
        <v>2.42</v>
      </c>
      <c r="H174">
        <f t="shared" si="5"/>
        <v>0.4</v>
      </c>
      <c r="I174">
        <f t="shared" si="5"/>
        <v>22.58</v>
      </c>
    </row>
    <row r="175" spans="1:9" s="8" customFormat="1" x14ac:dyDescent="0.3">
      <c r="A175" s="29" t="s">
        <v>29</v>
      </c>
    </row>
    <row r="176" spans="1:9" x14ac:dyDescent="0.3">
      <c r="A176" s="16" t="s">
        <v>254</v>
      </c>
      <c r="B176" s="16">
        <f t="shared" ref="B176:I176" si="6">B184+B185+B186</f>
        <v>173</v>
      </c>
      <c r="C176" s="16">
        <f t="shared" si="6"/>
        <v>7.24</v>
      </c>
      <c r="D176" s="16">
        <f t="shared" si="6"/>
        <v>30</v>
      </c>
      <c r="E176" s="16">
        <f t="shared" si="6"/>
        <v>381</v>
      </c>
      <c r="F176" s="16">
        <f t="shared" si="6"/>
        <v>11.4</v>
      </c>
      <c r="G176" s="16">
        <f t="shared" si="6"/>
        <v>1.54</v>
      </c>
      <c r="H176" s="16">
        <f t="shared" si="6"/>
        <v>1.1200000000000001</v>
      </c>
      <c r="I176" s="16">
        <f t="shared" si="6"/>
        <v>10.18</v>
      </c>
    </row>
    <row r="177" spans="1:10" x14ac:dyDescent="0.3">
      <c r="A177" s="16" t="s">
        <v>258</v>
      </c>
      <c r="B177" s="16">
        <v>0.56999999999999995</v>
      </c>
      <c r="C177" s="16">
        <v>0</v>
      </c>
      <c r="D177" s="16">
        <v>0</v>
      </c>
      <c r="E177" s="16">
        <v>1.1399999999999999</v>
      </c>
      <c r="F177" s="16">
        <v>0.11</v>
      </c>
      <c r="G177" s="16">
        <v>0.05</v>
      </c>
      <c r="H177" s="16">
        <v>0.3</v>
      </c>
      <c r="I177" s="16">
        <v>0.05</v>
      </c>
    </row>
    <row r="178" spans="1:10" x14ac:dyDescent="0.3">
      <c r="A178" s="16" t="s">
        <v>259</v>
      </c>
      <c r="B178" s="16">
        <v>5.81</v>
      </c>
      <c r="C178" s="16">
        <v>0.06</v>
      </c>
      <c r="D178" s="16">
        <v>0</v>
      </c>
      <c r="E178" s="16">
        <v>1.57</v>
      </c>
      <c r="F178" s="16">
        <v>1.25</v>
      </c>
      <c r="G178" s="16">
        <v>0.39</v>
      </c>
      <c r="H178" s="16">
        <v>0.85</v>
      </c>
      <c r="I178" s="16">
        <v>0.28000000000000003</v>
      </c>
    </row>
    <row r="179" spans="1:10" x14ac:dyDescent="0.3">
      <c r="A179" s="16" t="s">
        <v>257</v>
      </c>
      <c r="B179">
        <f t="shared" ref="B179:I179" si="7">B62</f>
        <v>150</v>
      </c>
      <c r="C179">
        <f t="shared" si="7"/>
        <v>5</v>
      </c>
      <c r="D179">
        <f t="shared" si="7"/>
        <v>0</v>
      </c>
      <c r="E179">
        <f t="shared" si="7"/>
        <v>15</v>
      </c>
      <c r="F179">
        <f t="shared" si="7"/>
        <v>22</v>
      </c>
      <c r="G179">
        <f t="shared" si="7"/>
        <v>3</v>
      </c>
      <c r="H179">
        <f t="shared" si="7"/>
        <v>0</v>
      </c>
      <c r="I179">
        <f t="shared" si="7"/>
        <v>2</v>
      </c>
    </row>
    <row r="180" spans="1:10" x14ac:dyDescent="0.3">
      <c r="A180" s="16" t="s">
        <v>255</v>
      </c>
      <c r="B180">
        <v>58.68</v>
      </c>
      <c r="C180">
        <v>3.8</v>
      </c>
      <c r="D180">
        <v>11.88</v>
      </c>
      <c r="E180">
        <v>150.80000000000001</v>
      </c>
      <c r="F180">
        <v>0.41</v>
      </c>
      <c r="G180">
        <v>0</v>
      </c>
      <c r="H180">
        <v>0.11</v>
      </c>
      <c r="I180">
        <v>5.66</v>
      </c>
    </row>
    <row r="181" spans="1:10" x14ac:dyDescent="0.3">
      <c r="A181" s="16" t="s">
        <v>256</v>
      </c>
      <c r="B181">
        <v>12.17</v>
      </c>
      <c r="C181">
        <v>1.1000000000000001</v>
      </c>
      <c r="D181">
        <v>0</v>
      </c>
      <c r="E181">
        <v>101.82</v>
      </c>
      <c r="F181">
        <v>0.94</v>
      </c>
      <c r="G181">
        <v>0.7</v>
      </c>
      <c r="H181">
        <v>0.34</v>
      </c>
      <c r="I181">
        <v>0.1</v>
      </c>
    </row>
    <row r="182" spans="1:10" s="9" customFormat="1" x14ac:dyDescent="0.3">
      <c r="A182" s="30" t="s">
        <v>253</v>
      </c>
      <c r="B182" s="9">
        <f t="shared" ref="B182:I182" si="8">SUM(B176:B181)</f>
        <v>400.23</v>
      </c>
      <c r="C182" s="9">
        <f t="shared" si="8"/>
        <v>17.200000000000003</v>
      </c>
      <c r="D182" s="9">
        <f t="shared" si="8"/>
        <v>41.88</v>
      </c>
      <c r="E182" s="9">
        <f t="shared" si="8"/>
        <v>651.32999999999993</v>
      </c>
      <c r="F182" s="9">
        <f t="shared" si="8"/>
        <v>36.109999999999992</v>
      </c>
      <c r="G182" s="9">
        <f t="shared" si="8"/>
        <v>5.6800000000000006</v>
      </c>
      <c r="H182" s="9">
        <f t="shared" si="8"/>
        <v>2.7199999999999998</v>
      </c>
      <c r="I182" s="9">
        <f t="shared" si="8"/>
        <v>18.270000000000003</v>
      </c>
    </row>
    <row r="183" spans="1:10" x14ac:dyDescent="0.3">
      <c r="A183" s="16" t="s">
        <v>254</v>
      </c>
    </row>
    <row r="184" spans="1:10" x14ac:dyDescent="0.3">
      <c r="A184" s="16" t="s">
        <v>264</v>
      </c>
      <c r="B184">
        <v>110</v>
      </c>
      <c r="C184">
        <v>7</v>
      </c>
      <c r="D184">
        <v>30</v>
      </c>
      <c r="E184">
        <v>190</v>
      </c>
      <c r="F184">
        <v>1</v>
      </c>
      <c r="G184">
        <v>1</v>
      </c>
      <c r="H184">
        <v>0</v>
      </c>
      <c r="I184">
        <v>10</v>
      </c>
    </row>
    <row r="185" spans="1:10" x14ac:dyDescent="0.3">
      <c r="A185" s="16" t="s">
        <v>263</v>
      </c>
      <c r="B185">
        <v>48</v>
      </c>
      <c r="C185">
        <v>0.24</v>
      </c>
      <c r="D185">
        <v>0</v>
      </c>
      <c r="E185">
        <v>156</v>
      </c>
      <c r="F185">
        <v>8.4</v>
      </c>
      <c r="G185">
        <v>0.54</v>
      </c>
      <c r="H185">
        <v>0.12</v>
      </c>
      <c r="I185">
        <v>0.18</v>
      </c>
    </row>
    <row r="186" spans="1:10" x14ac:dyDescent="0.3">
      <c r="A186" s="16" t="s">
        <v>266</v>
      </c>
      <c r="B186">
        <v>15</v>
      </c>
      <c r="C186">
        <v>0</v>
      </c>
      <c r="D186">
        <v>0</v>
      </c>
      <c r="E186">
        <v>35</v>
      </c>
      <c r="F186">
        <v>2</v>
      </c>
      <c r="G186">
        <v>0</v>
      </c>
      <c r="H186">
        <v>1</v>
      </c>
      <c r="I186">
        <v>0</v>
      </c>
    </row>
    <row r="187" spans="1:10" s="7" customFormat="1" ht="21" x14ac:dyDescent="0.4">
      <c r="A187" s="6" t="s">
        <v>56</v>
      </c>
    </row>
    <row r="188" spans="1:10" x14ac:dyDescent="0.3">
      <c r="A188" s="1" t="s">
        <v>19</v>
      </c>
      <c r="B188">
        <f t="shared" ref="B188:I188" si="9">B9+B62</f>
        <v>310</v>
      </c>
      <c r="C188">
        <f t="shared" si="9"/>
        <v>7.5</v>
      </c>
      <c r="D188">
        <f t="shared" si="9"/>
        <v>0</v>
      </c>
      <c r="E188">
        <f t="shared" si="9"/>
        <v>495</v>
      </c>
      <c r="F188">
        <f t="shared" si="9"/>
        <v>49</v>
      </c>
      <c r="G188">
        <f t="shared" si="9"/>
        <v>11</v>
      </c>
      <c r="H188">
        <f t="shared" si="9"/>
        <v>1</v>
      </c>
      <c r="I188">
        <f t="shared" si="9"/>
        <v>11</v>
      </c>
    </row>
    <row r="189" spans="1:10" x14ac:dyDescent="0.3">
      <c r="A189" s="1" t="s">
        <v>105</v>
      </c>
      <c r="B189">
        <f t="shared" ref="B189:I189" si="10">B16+B112</f>
        <v>460</v>
      </c>
      <c r="C189">
        <f t="shared" si="10"/>
        <v>20</v>
      </c>
      <c r="D189">
        <f t="shared" si="10"/>
        <v>50</v>
      </c>
      <c r="E189">
        <f t="shared" si="10"/>
        <v>880</v>
      </c>
      <c r="F189">
        <f t="shared" si="10"/>
        <v>33</v>
      </c>
      <c r="G189">
        <f t="shared" si="10"/>
        <v>2</v>
      </c>
      <c r="H189">
        <f t="shared" si="10"/>
        <v>1</v>
      </c>
      <c r="I189">
        <f t="shared" si="10"/>
        <v>16</v>
      </c>
    </row>
    <row r="190" spans="1:10" x14ac:dyDescent="0.3">
      <c r="A190" s="1" t="s">
        <v>147</v>
      </c>
      <c r="B190">
        <v>310</v>
      </c>
      <c r="C190" s="5">
        <v>9</v>
      </c>
      <c r="D190">
        <v>10</v>
      </c>
      <c r="E190">
        <v>580</v>
      </c>
      <c r="F190">
        <v>40</v>
      </c>
      <c r="G190">
        <v>9</v>
      </c>
      <c r="H190">
        <v>4</v>
      </c>
      <c r="I190">
        <v>16</v>
      </c>
      <c r="J190" s="12"/>
    </row>
    <row r="191" spans="1:10" x14ac:dyDescent="0.3">
      <c r="A191" s="1" t="s">
        <v>128</v>
      </c>
      <c r="B191">
        <f t="shared" ref="B191:I191" si="11">B58+B113</f>
        <v>410</v>
      </c>
      <c r="C191">
        <f t="shared" si="11"/>
        <v>14</v>
      </c>
      <c r="D191">
        <f t="shared" si="11"/>
        <v>25</v>
      </c>
      <c r="E191">
        <f t="shared" si="11"/>
        <v>670</v>
      </c>
      <c r="F191">
        <f t="shared" si="11"/>
        <v>51</v>
      </c>
      <c r="G191">
        <f t="shared" si="11"/>
        <v>6</v>
      </c>
      <c r="H191">
        <f t="shared" si="11"/>
        <v>1</v>
      </c>
      <c r="I191">
        <f t="shared" si="11"/>
        <v>22</v>
      </c>
    </row>
    <row r="192" spans="1:10" s="3" customFormat="1" x14ac:dyDescent="0.3">
      <c r="A192" s="1" t="s">
        <v>28</v>
      </c>
      <c r="B192" s="3">
        <f t="shared" ref="B192:I192" si="12">B12+B65+B76+B95+B101+B106</f>
        <v>478</v>
      </c>
      <c r="C192" s="3">
        <f t="shared" si="12"/>
        <v>14.7</v>
      </c>
      <c r="D192" s="3">
        <f t="shared" si="12"/>
        <v>30</v>
      </c>
      <c r="E192" s="3">
        <f t="shared" si="12"/>
        <v>1057</v>
      </c>
      <c r="F192" s="3">
        <f t="shared" si="12"/>
        <v>66</v>
      </c>
      <c r="G192" s="3">
        <f t="shared" si="12"/>
        <v>11.6</v>
      </c>
      <c r="H192" s="3">
        <f t="shared" si="12"/>
        <v>3.2</v>
      </c>
      <c r="I192" s="3">
        <f t="shared" si="12"/>
        <v>21.9</v>
      </c>
    </row>
    <row r="193" spans="1:9" x14ac:dyDescent="0.3">
      <c r="A193" s="1" t="s">
        <v>124</v>
      </c>
      <c r="B193">
        <v>586</v>
      </c>
      <c r="C193">
        <v>12</v>
      </c>
      <c r="D193">
        <v>5</v>
      </c>
      <c r="E193">
        <v>479</v>
      </c>
      <c r="F193">
        <v>91</v>
      </c>
      <c r="G193">
        <v>12</v>
      </c>
      <c r="H193">
        <v>3</v>
      </c>
      <c r="I193">
        <v>26</v>
      </c>
    </row>
    <row r="194" spans="1:9" x14ac:dyDescent="0.3">
      <c r="A194" s="1" t="s">
        <v>13</v>
      </c>
      <c r="B194">
        <f t="shared" ref="B194:I194" si="13">B6+B48</f>
        <v>207.5</v>
      </c>
      <c r="C194" s="5">
        <f t="shared" si="13"/>
        <v>8.25</v>
      </c>
      <c r="D194">
        <f t="shared" si="13"/>
        <v>7.5</v>
      </c>
      <c r="E194">
        <f t="shared" si="13"/>
        <v>675</v>
      </c>
      <c r="F194">
        <f t="shared" si="13"/>
        <v>25</v>
      </c>
      <c r="G194">
        <f t="shared" si="13"/>
        <v>2</v>
      </c>
      <c r="H194">
        <f t="shared" si="13"/>
        <v>3.75</v>
      </c>
      <c r="I194">
        <f t="shared" si="13"/>
        <v>6</v>
      </c>
    </row>
    <row r="195" spans="1:9" x14ac:dyDescent="0.3">
      <c r="A195" s="1" t="s">
        <v>27</v>
      </c>
      <c r="B195">
        <f t="shared" ref="B195:I195" si="14">B21</f>
        <v>140</v>
      </c>
      <c r="C195">
        <f t="shared" si="14"/>
        <v>3.5</v>
      </c>
      <c r="D195">
        <f t="shared" si="14"/>
        <v>10</v>
      </c>
      <c r="E195">
        <f t="shared" si="14"/>
        <v>230</v>
      </c>
      <c r="F195">
        <f t="shared" si="14"/>
        <v>17</v>
      </c>
      <c r="G195">
        <f t="shared" si="14"/>
        <v>1</v>
      </c>
      <c r="H195">
        <f t="shared" si="14"/>
        <v>2</v>
      </c>
      <c r="I195">
        <f t="shared" si="14"/>
        <v>10</v>
      </c>
    </row>
    <row r="196" spans="1:9" x14ac:dyDescent="0.3">
      <c r="A196" s="1" t="s">
        <v>36</v>
      </c>
      <c r="B196">
        <f t="shared" ref="B196:I196" si="15">B45+B68+B80+B125</f>
        <v>274.5</v>
      </c>
      <c r="C196">
        <f t="shared" si="15"/>
        <v>11.06</v>
      </c>
      <c r="D196">
        <f t="shared" si="15"/>
        <v>213</v>
      </c>
      <c r="E196">
        <f t="shared" si="15"/>
        <v>699</v>
      </c>
      <c r="F196">
        <f t="shared" si="15"/>
        <v>23.88</v>
      </c>
      <c r="G196">
        <f t="shared" si="15"/>
        <v>3</v>
      </c>
      <c r="H196">
        <f t="shared" si="15"/>
        <v>2.6799999999999997</v>
      </c>
      <c r="I196">
        <f t="shared" si="15"/>
        <v>18.810000000000002</v>
      </c>
    </row>
    <row r="197" spans="1:9" x14ac:dyDescent="0.3">
      <c r="A197" s="1" t="s">
        <v>113</v>
      </c>
      <c r="B197">
        <f t="shared" ref="B197:I197" si="16">B9+B12+B125</f>
        <v>390</v>
      </c>
      <c r="C197">
        <f t="shared" si="16"/>
        <v>12</v>
      </c>
      <c r="D197">
        <f t="shared" si="16"/>
        <v>30</v>
      </c>
      <c r="E197">
        <f t="shared" si="16"/>
        <v>840</v>
      </c>
      <c r="F197">
        <f t="shared" si="16"/>
        <v>49</v>
      </c>
      <c r="G197">
        <f t="shared" si="16"/>
        <v>12</v>
      </c>
      <c r="H197">
        <f t="shared" si="16"/>
        <v>2</v>
      </c>
      <c r="I197">
        <f t="shared" si="16"/>
        <v>22</v>
      </c>
    </row>
    <row r="198" spans="1:9" x14ac:dyDescent="0.3">
      <c r="A198" s="1" t="s">
        <v>24</v>
      </c>
      <c r="B198">
        <f t="shared" ref="B198:I198" si="17">B4+B48</f>
        <v>227.5</v>
      </c>
      <c r="C198">
        <f t="shared" si="17"/>
        <v>3.75</v>
      </c>
      <c r="D198">
        <f t="shared" si="17"/>
        <v>7.5</v>
      </c>
      <c r="E198">
        <f t="shared" si="17"/>
        <v>535</v>
      </c>
      <c r="F198">
        <f t="shared" si="17"/>
        <v>38</v>
      </c>
      <c r="G198">
        <f t="shared" si="17"/>
        <v>6</v>
      </c>
      <c r="H198">
        <f t="shared" si="17"/>
        <v>6.75</v>
      </c>
      <c r="I198">
        <f t="shared" si="17"/>
        <v>13</v>
      </c>
    </row>
    <row r="199" spans="1:9" x14ac:dyDescent="0.3">
      <c r="A199" s="1" t="s">
        <v>30</v>
      </c>
      <c r="B199">
        <f t="shared" ref="B199:I199" si="18">B46+B125</f>
        <v>199</v>
      </c>
      <c r="C199">
        <f t="shared" si="18"/>
        <v>7.62</v>
      </c>
      <c r="D199">
        <f t="shared" si="18"/>
        <v>16</v>
      </c>
      <c r="E199">
        <f t="shared" si="18"/>
        <v>373</v>
      </c>
      <c r="F199">
        <f t="shared" si="18"/>
        <v>21.56</v>
      </c>
      <c r="G199">
        <f t="shared" si="18"/>
        <v>3</v>
      </c>
      <c r="H199">
        <f t="shared" si="18"/>
        <v>1.1599999999999999</v>
      </c>
      <c r="I199">
        <f t="shared" si="18"/>
        <v>10.620000000000001</v>
      </c>
    </row>
    <row r="200" spans="1:9" x14ac:dyDescent="0.3">
      <c r="A200" s="1" t="s">
        <v>14</v>
      </c>
      <c r="B200">
        <f t="shared" ref="B200:I200" si="19">B14+B27+B48</f>
        <v>315.5</v>
      </c>
      <c r="C200">
        <f t="shared" si="19"/>
        <v>11.25</v>
      </c>
      <c r="D200">
        <f t="shared" si="19"/>
        <v>41.5</v>
      </c>
      <c r="E200">
        <f t="shared" si="19"/>
        <v>425</v>
      </c>
      <c r="F200">
        <f t="shared" si="19"/>
        <v>33</v>
      </c>
      <c r="G200">
        <f t="shared" si="19"/>
        <v>4</v>
      </c>
      <c r="H200">
        <f t="shared" si="19"/>
        <v>2.75</v>
      </c>
      <c r="I200">
        <f t="shared" si="19"/>
        <v>21</v>
      </c>
    </row>
    <row r="201" spans="1:9" s="21" customFormat="1" x14ac:dyDescent="0.3">
      <c r="A201" s="23" t="s">
        <v>268</v>
      </c>
      <c r="B201" s="21">
        <v>300</v>
      </c>
      <c r="C201" s="21">
        <v>13</v>
      </c>
      <c r="D201" s="21">
        <v>50</v>
      </c>
      <c r="E201" s="21">
        <v>770</v>
      </c>
      <c r="F201" s="21">
        <v>28</v>
      </c>
      <c r="G201" s="21">
        <v>2</v>
      </c>
      <c r="H201" s="32">
        <v>2</v>
      </c>
      <c r="I201" s="21">
        <v>19</v>
      </c>
    </row>
    <row r="202" spans="1:9" x14ac:dyDescent="0.3">
      <c r="A202" s="1" t="s">
        <v>22</v>
      </c>
      <c r="B202">
        <f t="shared" ref="B202:I202" si="20">B56</f>
        <v>270</v>
      </c>
      <c r="C202">
        <f t="shared" si="20"/>
        <v>17</v>
      </c>
      <c r="D202">
        <f t="shared" si="20"/>
        <v>40</v>
      </c>
      <c r="E202">
        <f t="shared" si="20"/>
        <v>470</v>
      </c>
      <c r="F202">
        <f t="shared" si="20"/>
        <v>15</v>
      </c>
      <c r="G202">
        <f t="shared" si="20"/>
        <v>0</v>
      </c>
      <c r="H202">
        <f t="shared" si="20"/>
        <v>0</v>
      </c>
      <c r="I202">
        <f t="shared" si="20"/>
        <v>14</v>
      </c>
    </row>
    <row r="203" spans="1:9" x14ac:dyDescent="0.3">
      <c r="A203" s="1" t="s">
        <v>10</v>
      </c>
      <c r="B203">
        <f t="shared" ref="B203:I203" si="21">B27+B58</f>
        <v>390</v>
      </c>
      <c r="C203">
        <f t="shared" si="21"/>
        <v>14</v>
      </c>
      <c r="D203">
        <f t="shared" si="21"/>
        <v>25</v>
      </c>
      <c r="E203">
        <f t="shared" si="21"/>
        <v>590</v>
      </c>
      <c r="F203">
        <f t="shared" si="21"/>
        <v>45</v>
      </c>
      <c r="G203">
        <f t="shared" si="21"/>
        <v>5</v>
      </c>
      <c r="H203">
        <f t="shared" si="21"/>
        <v>2</v>
      </c>
      <c r="I203">
        <f t="shared" si="21"/>
        <v>22</v>
      </c>
    </row>
    <row r="204" spans="1:9" x14ac:dyDescent="0.3">
      <c r="A204" s="1" t="s">
        <v>15</v>
      </c>
      <c r="B204">
        <f t="shared" ref="B204:I204" si="22">B45+B59+B125</f>
        <v>198.5</v>
      </c>
      <c r="C204">
        <f t="shared" si="22"/>
        <v>6.76</v>
      </c>
      <c r="D204">
        <f t="shared" si="22"/>
        <v>31.2</v>
      </c>
      <c r="E204">
        <f t="shared" si="22"/>
        <v>433</v>
      </c>
      <c r="F204">
        <f t="shared" si="22"/>
        <v>21.58</v>
      </c>
      <c r="G204">
        <f t="shared" si="22"/>
        <v>3</v>
      </c>
      <c r="H204">
        <f t="shared" si="22"/>
        <v>1.08</v>
      </c>
      <c r="I204">
        <f t="shared" si="22"/>
        <v>12.41</v>
      </c>
    </row>
    <row r="205" spans="1:9" x14ac:dyDescent="0.3">
      <c r="A205" s="1" t="s">
        <v>127</v>
      </c>
      <c r="B205">
        <f t="shared" ref="B205:I205" si="23">B60+B72</f>
        <v>350</v>
      </c>
      <c r="C205">
        <f t="shared" si="23"/>
        <v>18.5</v>
      </c>
      <c r="D205">
        <f t="shared" si="23"/>
        <v>85</v>
      </c>
      <c r="E205">
        <f t="shared" si="23"/>
        <v>490</v>
      </c>
      <c r="F205">
        <f t="shared" si="23"/>
        <v>21</v>
      </c>
      <c r="G205">
        <f t="shared" si="23"/>
        <v>1</v>
      </c>
      <c r="H205">
        <f t="shared" si="23"/>
        <v>3</v>
      </c>
      <c r="I205">
        <f t="shared" si="23"/>
        <v>25</v>
      </c>
    </row>
    <row r="206" spans="1:9" x14ac:dyDescent="0.3">
      <c r="A206" s="1" t="s">
        <v>130</v>
      </c>
      <c r="B206">
        <v>305</v>
      </c>
      <c r="C206">
        <v>19</v>
      </c>
      <c r="D206">
        <v>93</v>
      </c>
      <c r="E206">
        <v>428</v>
      </c>
      <c r="F206">
        <v>212</v>
      </c>
      <c r="G206">
        <v>3</v>
      </c>
      <c r="H206">
        <v>0.4</v>
      </c>
      <c r="I206">
        <v>23</v>
      </c>
    </row>
    <row r="207" spans="1:9" x14ac:dyDescent="0.3">
      <c r="A207" s="1" t="s">
        <v>219</v>
      </c>
      <c r="B207">
        <v>260</v>
      </c>
      <c r="C207">
        <v>6</v>
      </c>
      <c r="D207">
        <v>49</v>
      </c>
      <c r="E207">
        <v>451</v>
      </c>
      <c r="F207">
        <v>34</v>
      </c>
      <c r="G207">
        <v>5</v>
      </c>
      <c r="H207">
        <v>2</v>
      </c>
      <c r="I207">
        <v>18</v>
      </c>
    </row>
    <row r="208" spans="1:9" x14ac:dyDescent="0.3">
      <c r="A208" s="1" t="s">
        <v>23</v>
      </c>
      <c r="B208">
        <v>398</v>
      </c>
      <c r="C208">
        <v>64</v>
      </c>
      <c r="D208">
        <v>46.4</v>
      </c>
      <c r="E208">
        <v>324</v>
      </c>
      <c r="F208">
        <v>67</v>
      </c>
      <c r="G208">
        <v>4</v>
      </c>
      <c r="H208">
        <v>0.2</v>
      </c>
      <c r="I208">
        <v>19</v>
      </c>
    </row>
    <row r="209" spans="1:9" x14ac:dyDescent="0.3">
      <c r="A209" s="1" t="s">
        <v>32</v>
      </c>
      <c r="B209">
        <f>B11+B12+B61+B62+B7</f>
        <v>482</v>
      </c>
      <c r="C209">
        <f t="shared" ref="C209:I209" si="24">C11+C12+C61+C62+C115+C123</f>
        <v>13.6</v>
      </c>
      <c r="D209">
        <f t="shared" si="24"/>
        <v>30</v>
      </c>
      <c r="E209">
        <f t="shared" si="24"/>
        <v>811</v>
      </c>
      <c r="F209">
        <f t="shared" si="24"/>
        <v>51</v>
      </c>
      <c r="G209">
        <f t="shared" si="24"/>
        <v>11.8</v>
      </c>
      <c r="H209">
        <f t="shared" si="24"/>
        <v>9.6</v>
      </c>
      <c r="I209">
        <f t="shared" si="24"/>
        <v>20.100000000000001</v>
      </c>
    </row>
    <row r="210" spans="1:9" x14ac:dyDescent="0.3">
      <c r="A210" s="1" t="s">
        <v>6</v>
      </c>
      <c r="B210">
        <f t="shared" ref="B210:I210" si="25">B63</f>
        <v>280</v>
      </c>
      <c r="C210">
        <f t="shared" si="25"/>
        <v>15</v>
      </c>
      <c r="D210">
        <f t="shared" si="25"/>
        <v>45</v>
      </c>
      <c r="E210">
        <f t="shared" si="25"/>
        <v>830</v>
      </c>
      <c r="F210">
        <f t="shared" si="25"/>
        <v>26</v>
      </c>
      <c r="G210">
        <f t="shared" si="25"/>
        <v>1</v>
      </c>
      <c r="H210">
        <f t="shared" si="25"/>
        <v>9</v>
      </c>
      <c r="I210">
        <f t="shared" si="25"/>
        <v>10</v>
      </c>
    </row>
    <row r="211" spans="1:9" x14ac:dyDescent="0.3">
      <c r="A211" s="1" t="s">
        <v>18</v>
      </c>
      <c r="B211">
        <f t="shared" ref="B211:I211" si="26">B168</f>
        <v>190</v>
      </c>
      <c r="C211">
        <f t="shared" si="26"/>
        <v>7</v>
      </c>
      <c r="D211">
        <f t="shared" si="26"/>
        <v>51</v>
      </c>
      <c r="E211">
        <f t="shared" si="26"/>
        <v>461</v>
      </c>
      <c r="F211">
        <f t="shared" si="26"/>
        <v>12</v>
      </c>
      <c r="G211">
        <f t="shared" si="26"/>
        <v>1</v>
      </c>
      <c r="H211">
        <f t="shared" si="26"/>
        <v>0</v>
      </c>
      <c r="I211">
        <f t="shared" si="26"/>
        <v>18</v>
      </c>
    </row>
    <row r="212" spans="1:9" x14ac:dyDescent="0.3">
      <c r="A212" s="1" t="s">
        <v>125</v>
      </c>
      <c r="B212" s="27"/>
      <c r="C212" s="27"/>
      <c r="D212" s="27"/>
      <c r="E212" s="27"/>
      <c r="F212" s="27"/>
      <c r="G212" s="27"/>
      <c r="H212" s="27"/>
      <c r="I212" s="27"/>
    </row>
    <row r="213" spans="1:9" x14ac:dyDescent="0.3">
      <c r="A213" s="13" t="s">
        <v>185</v>
      </c>
      <c r="B213">
        <v>167</v>
      </c>
      <c r="C213">
        <v>5</v>
      </c>
      <c r="D213">
        <v>14</v>
      </c>
      <c r="E213">
        <v>202</v>
      </c>
      <c r="F213">
        <v>22</v>
      </c>
      <c r="G213">
        <v>3</v>
      </c>
      <c r="H213">
        <v>2</v>
      </c>
      <c r="I213">
        <v>7</v>
      </c>
    </row>
    <row r="214" spans="1:9" x14ac:dyDescent="0.3">
      <c r="A214" s="13" t="s">
        <v>187</v>
      </c>
      <c r="B214">
        <v>204</v>
      </c>
      <c r="C214">
        <v>4</v>
      </c>
      <c r="D214">
        <v>32</v>
      </c>
      <c r="E214">
        <v>541</v>
      </c>
      <c r="F214">
        <v>22</v>
      </c>
      <c r="G214">
        <v>3</v>
      </c>
      <c r="H214">
        <v>2</v>
      </c>
      <c r="I214">
        <v>17</v>
      </c>
    </row>
    <row r="215" spans="1:9" x14ac:dyDescent="0.3">
      <c r="A215" s="13" t="s">
        <v>186</v>
      </c>
      <c r="B215">
        <v>207</v>
      </c>
      <c r="C215">
        <v>4</v>
      </c>
      <c r="D215">
        <v>37</v>
      </c>
      <c r="E215">
        <v>790</v>
      </c>
      <c r="F215">
        <v>25</v>
      </c>
      <c r="G215">
        <v>3</v>
      </c>
      <c r="H215">
        <v>4</v>
      </c>
      <c r="I215">
        <v>16</v>
      </c>
    </row>
    <row r="216" spans="1:9" x14ac:dyDescent="0.3">
      <c r="A216" s="1" t="s">
        <v>12</v>
      </c>
      <c r="B216">
        <f>B9+B62+B115</f>
        <v>325</v>
      </c>
      <c r="C216">
        <v>8</v>
      </c>
      <c r="D216">
        <f t="shared" ref="D216:I216" si="27">D9+D62+D115</f>
        <v>0</v>
      </c>
      <c r="E216">
        <f t="shared" si="27"/>
        <v>530</v>
      </c>
      <c r="F216">
        <f t="shared" si="27"/>
        <v>51</v>
      </c>
      <c r="G216">
        <f t="shared" si="27"/>
        <v>11</v>
      </c>
      <c r="H216">
        <f t="shared" si="27"/>
        <v>2</v>
      </c>
      <c r="I216">
        <f t="shared" si="27"/>
        <v>11</v>
      </c>
    </row>
    <row r="217" spans="1:9" x14ac:dyDescent="0.3">
      <c r="A217" s="1" t="s">
        <v>31</v>
      </c>
      <c r="B217">
        <f t="shared" ref="B217:I217" si="28">B70+B120</f>
        <v>340</v>
      </c>
      <c r="C217">
        <v>13</v>
      </c>
      <c r="D217">
        <f t="shared" si="28"/>
        <v>50</v>
      </c>
      <c r="E217">
        <f t="shared" si="28"/>
        <v>250</v>
      </c>
      <c r="F217">
        <f t="shared" si="28"/>
        <v>39</v>
      </c>
      <c r="G217">
        <f t="shared" si="28"/>
        <v>4</v>
      </c>
      <c r="H217">
        <v>1</v>
      </c>
      <c r="I217">
        <f t="shared" si="28"/>
        <v>17</v>
      </c>
    </row>
    <row r="218" spans="1:9" x14ac:dyDescent="0.3">
      <c r="A218" s="1" t="s">
        <v>60</v>
      </c>
      <c r="B218">
        <v>220</v>
      </c>
      <c r="C218">
        <v>9</v>
      </c>
      <c r="D218">
        <v>50</v>
      </c>
      <c r="E218">
        <v>230</v>
      </c>
      <c r="F218">
        <v>19</v>
      </c>
      <c r="G218">
        <v>2</v>
      </c>
      <c r="H218">
        <v>1</v>
      </c>
      <c r="I218">
        <v>15</v>
      </c>
    </row>
    <row r="219" spans="1:9" x14ac:dyDescent="0.3">
      <c r="A219" s="1" t="s">
        <v>221</v>
      </c>
      <c r="B219">
        <f t="shared" ref="B219:I219" si="29">B7+(B49*2)</f>
        <v>250</v>
      </c>
      <c r="C219">
        <f t="shared" si="29"/>
        <v>10.4</v>
      </c>
      <c r="D219">
        <f t="shared" si="29"/>
        <v>30</v>
      </c>
      <c r="E219">
        <f t="shared" si="29"/>
        <v>780</v>
      </c>
      <c r="F219">
        <f t="shared" si="29"/>
        <v>23</v>
      </c>
      <c r="G219">
        <f t="shared" si="29"/>
        <v>3</v>
      </c>
      <c r="H219">
        <f t="shared" si="29"/>
        <v>5</v>
      </c>
      <c r="I219">
        <f t="shared" si="29"/>
        <v>16</v>
      </c>
    </row>
    <row r="220" spans="1:9" x14ac:dyDescent="0.3">
      <c r="A220" s="1" t="s">
        <v>17</v>
      </c>
      <c r="B220">
        <f>B81+B52+B69</f>
        <v>322</v>
      </c>
      <c r="C220">
        <v>8</v>
      </c>
      <c r="D220">
        <f>D81+D52+D69</f>
        <v>74</v>
      </c>
      <c r="E220">
        <f>E81+E52+E69</f>
        <v>1711</v>
      </c>
      <c r="F220">
        <f>F81+F52+F69</f>
        <v>34</v>
      </c>
      <c r="G220">
        <f>G81+G52+G69</f>
        <v>4</v>
      </c>
      <c r="H220">
        <v>8</v>
      </c>
      <c r="I220">
        <f>I81+I52+I69</f>
        <v>30</v>
      </c>
    </row>
    <row r="221" spans="1:9" x14ac:dyDescent="0.3">
      <c r="A221" s="1" t="s">
        <v>191</v>
      </c>
      <c r="B221">
        <f>(B80*2)+B27+B49</f>
        <v>299</v>
      </c>
      <c r="C221">
        <v>8</v>
      </c>
      <c r="D221">
        <f>(D80*2)+D49+D27</f>
        <v>51</v>
      </c>
      <c r="E221">
        <f>(E80*2)+E49+E27</f>
        <v>1092</v>
      </c>
      <c r="F221">
        <f>(F80*2)+F49+F27</f>
        <v>36</v>
      </c>
      <c r="G221">
        <f>(G80*2)+G49+G27</f>
        <v>3</v>
      </c>
      <c r="H221">
        <v>6</v>
      </c>
      <c r="I221">
        <f>(I80*2)+I49+I27</f>
        <v>24</v>
      </c>
    </row>
    <row r="222" spans="1:9" x14ac:dyDescent="0.3">
      <c r="A222" s="1" t="s">
        <v>8</v>
      </c>
      <c r="B222">
        <f t="shared" ref="B222:I222" si="30">B14+B27</f>
        <v>278</v>
      </c>
      <c r="C222">
        <f t="shared" si="30"/>
        <v>9</v>
      </c>
      <c r="D222">
        <f t="shared" si="30"/>
        <v>34</v>
      </c>
      <c r="E222">
        <f t="shared" si="30"/>
        <v>280</v>
      </c>
      <c r="F222">
        <f t="shared" si="30"/>
        <v>32</v>
      </c>
      <c r="G222">
        <f t="shared" si="30"/>
        <v>4</v>
      </c>
      <c r="H222">
        <f t="shared" si="30"/>
        <v>2</v>
      </c>
      <c r="I222">
        <f t="shared" si="30"/>
        <v>18</v>
      </c>
    </row>
    <row r="223" spans="1:9" x14ac:dyDescent="0.3">
      <c r="A223" s="1" t="s">
        <v>129</v>
      </c>
      <c r="B223">
        <f t="shared" ref="B223:I223" si="31">B28+B83</f>
        <v>280</v>
      </c>
      <c r="C223">
        <f t="shared" si="31"/>
        <v>12</v>
      </c>
      <c r="D223">
        <f t="shared" si="31"/>
        <v>45</v>
      </c>
      <c r="E223">
        <f t="shared" si="31"/>
        <v>770</v>
      </c>
      <c r="F223">
        <f t="shared" si="31"/>
        <v>30</v>
      </c>
      <c r="G223">
        <f t="shared" si="31"/>
        <v>3</v>
      </c>
      <c r="H223">
        <f t="shared" si="31"/>
        <v>2</v>
      </c>
      <c r="I223">
        <f t="shared" si="31"/>
        <v>13</v>
      </c>
    </row>
    <row r="224" spans="1:9" x14ac:dyDescent="0.3">
      <c r="A224" s="1" t="s">
        <v>37</v>
      </c>
      <c r="B224">
        <v>320</v>
      </c>
      <c r="C224">
        <v>10</v>
      </c>
      <c r="D224">
        <f>D39+D45+D101</f>
        <v>8</v>
      </c>
      <c r="E224">
        <f>E39+E45+E101</f>
        <v>661</v>
      </c>
      <c r="F224">
        <v>47</v>
      </c>
      <c r="G224">
        <f>G39+G45+G101</f>
        <v>6</v>
      </c>
      <c r="H224">
        <v>2</v>
      </c>
      <c r="I224">
        <v>12</v>
      </c>
    </row>
    <row r="225" spans="1:9" x14ac:dyDescent="0.3">
      <c r="A225" s="1" t="s">
        <v>131</v>
      </c>
      <c r="B225">
        <v>339</v>
      </c>
      <c r="C225">
        <v>19</v>
      </c>
      <c r="D225">
        <v>48</v>
      </c>
      <c r="E225">
        <v>402</v>
      </c>
      <c r="F225">
        <v>24</v>
      </c>
      <c r="G225">
        <v>1</v>
      </c>
      <c r="H225">
        <v>0</v>
      </c>
      <c r="I225">
        <v>17</v>
      </c>
    </row>
    <row r="226" spans="1:9" x14ac:dyDescent="0.3">
      <c r="A226" s="1" t="s">
        <v>11</v>
      </c>
      <c r="B226">
        <f t="shared" ref="B226:I226" si="32">B12+B101+B117+B123</f>
        <v>340</v>
      </c>
      <c r="C226">
        <f t="shared" si="32"/>
        <v>8.5</v>
      </c>
      <c r="D226">
        <f t="shared" si="32"/>
        <v>30</v>
      </c>
      <c r="E226">
        <f t="shared" si="32"/>
        <v>790</v>
      </c>
      <c r="F226">
        <f t="shared" si="32"/>
        <v>48</v>
      </c>
      <c r="G226">
        <f t="shared" si="32"/>
        <v>7</v>
      </c>
      <c r="H226">
        <f t="shared" si="32"/>
        <v>6</v>
      </c>
      <c r="I226">
        <f t="shared" si="32"/>
        <v>18</v>
      </c>
    </row>
    <row r="227" spans="1:9" s="21" customFormat="1" x14ac:dyDescent="0.3">
      <c r="A227" s="1" t="s">
        <v>20</v>
      </c>
      <c r="B227">
        <v>320</v>
      </c>
      <c r="C227">
        <v>10</v>
      </c>
      <c r="D227">
        <f>D38+D45+D101</f>
        <v>8</v>
      </c>
      <c r="E227">
        <f>E38+E45+E101</f>
        <v>611</v>
      </c>
      <c r="F227">
        <v>47</v>
      </c>
      <c r="G227">
        <f>G38+G45+G101</f>
        <v>6</v>
      </c>
      <c r="H227">
        <v>2</v>
      </c>
      <c r="I227">
        <v>12</v>
      </c>
    </row>
    <row r="228" spans="1:9" x14ac:dyDescent="0.3">
      <c r="A228" s="1" t="s">
        <v>26</v>
      </c>
      <c r="B228">
        <f t="shared" ref="B228:I228" si="33">B153</f>
        <v>618</v>
      </c>
      <c r="C228">
        <f t="shared" si="33"/>
        <v>26</v>
      </c>
      <c r="D228">
        <f t="shared" si="33"/>
        <v>60</v>
      </c>
      <c r="E228">
        <f t="shared" si="33"/>
        <v>1326</v>
      </c>
      <c r="F228">
        <f t="shared" si="33"/>
        <v>59</v>
      </c>
      <c r="G228">
        <f t="shared" si="33"/>
        <v>9</v>
      </c>
      <c r="H228">
        <f t="shared" si="33"/>
        <v>7</v>
      </c>
      <c r="I228">
        <f t="shared" si="33"/>
        <v>40</v>
      </c>
    </row>
    <row r="229" spans="1:9" x14ac:dyDescent="0.3">
      <c r="A229" s="20" t="s">
        <v>33</v>
      </c>
      <c r="B229" s="21">
        <v>671</v>
      </c>
      <c r="C229" s="21">
        <v>34</v>
      </c>
      <c r="D229" s="21">
        <v>60</v>
      </c>
      <c r="E229" s="21">
        <v>1333</v>
      </c>
      <c r="F229" s="21">
        <v>55</v>
      </c>
      <c r="G229" s="21">
        <v>8</v>
      </c>
      <c r="H229" s="21">
        <v>1</v>
      </c>
      <c r="I229" s="21">
        <v>37</v>
      </c>
    </row>
    <row r="230" spans="1:9" x14ac:dyDescent="0.3">
      <c r="A230" s="1" t="s">
        <v>16</v>
      </c>
      <c r="B230">
        <f>B23+B84+B104</f>
        <v>440</v>
      </c>
      <c r="C230">
        <v>18</v>
      </c>
      <c r="D230">
        <f>D23+D84+D104</f>
        <v>1</v>
      </c>
      <c r="E230">
        <f>E23+E84+E104</f>
        <v>233</v>
      </c>
      <c r="F230">
        <v>54</v>
      </c>
      <c r="G230">
        <f>G23+G84+G104</f>
        <v>21</v>
      </c>
      <c r="H230">
        <v>14</v>
      </c>
      <c r="I230">
        <v>13</v>
      </c>
    </row>
    <row r="231" spans="1:9" s="21" customFormat="1" x14ac:dyDescent="0.3">
      <c r="A231" s="20" t="s">
        <v>200</v>
      </c>
      <c r="B231" s="21">
        <v>300</v>
      </c>
      <c r="C231" s="21">
        <v>13</v>
      </c>
      <c r="D231" s="21">
        <v>50</v>
      </c>
      <c r="E231" s="21">
        <v>770</v>
      </c>
      <c r="F231" s="21">
        <v>28</v>
      </c>
      <c r="G231" s="21">
        <v>2</v>
      </c>
      <c r="I231" s="21">
        <v>19</v>
      </c>
    </row>
    <row r="232" spans="1:9" x14ac:dyDescent="0.3">
      <c r="A232" s="1" t="s">
        <v>21</v>
      </c>
      <c r="B232">
        <f t="shared" ref="B232:I232" si="34">B40</f>
        <v>300</v>
      </c>
      <c r="C232">
        <f t="shared" si="34"/>
        <v>12</v>
      </c>
      <c r="D232">
        <f t="shared" si="34"/>
        <v>10</v>
      </c>
      <c r="E232">
        <f t="shared" si="34"/>
        <v>740</v>
      </c>
      <c r="F232">
        <f t="shared" si="34"/>
        <v>34</v>
      </c>
      <c r="G232">
        <f t="shared" si="34"/>
        <v>4</v>
      </c>
      <c r="H232">
        <f t="shared" si="34"/>
        <v>6</v>
      </c>
      <c r="I232">
        <f t="shared" si="34"/>
        <v>14</v>
      </c>
    </row>
    <row r="233" spans="1:9" x14ac:dyDescent="0.3">
      <c r="A233" s="1" t="s">
        <v>3</v>
      </c>
      <c r="B233">
        <f t="shared" ref="B233:I233" si="35">B110</f>
        <v>260</v>
      </c>
      <c r="C233">
        <f t="shared" si="35"/>
        <v>17</v>
      </c>
      <c r="D233">
        <f t="shared" si="35"/>
        <v>40</v>
      </c>
      <c r="E233">
        <f t="shared" si="35"/>
        <v>330</v>
      </c>
      <c r="F233">
        <f t="shared" si="35"/>
        <v>11</v>
      </c>
      <c r="G233">
        <f t="shared" si="35"/>
        <v>2</v>
      </c>
      <c r="H233">
        <f t="shared" si="35"/>
        <v>1</v>
      </c>
      <c r="I233">
        <f t="shared" si="35"/>
        <v>16</v>
      </c>
    </row>
    <row r="234" spans="1:9" x14ac:dyDescent="0.3">
      <c r="A234" s="1" t="s">
        <v>235</v>
      </c>
      <c r="B234">
        <v>285</v>
      </c>
      <c r="C234">
        <v>9</v>
      </c>
      <c r="D234">
        <v>33</v>
      </c>
      <c r="E234">
        <v>453</v>
      </c>
      <c r="F234">
        <v>51</v>
      </c>
      <c r="G234">
        <v>24</v>
      </c>
      <c r="H234">
        <v>2</v>
      </c>
      <c r="I234">
        <v>217</v>
      </c>
    </row>
    <row r="235" spans="1:9" x14ac:dyDescent="0.3">
      <c r="A235" s="1" t="s">
        <v>174</v>
      </c>
      <c r="B235">
        <f>B12+B6+B101+B119</f>
        <v>525</v>
      </c>
      <c r="C235">
        <v>10</v>
      </c>
      <c r="D235">
        <v>31</v>
      </c>
      <c r="E235">
        <v>731</v>
      </c>
      <c r="F235">
        <f>F12+F100+F101+F119</f>
        <v>51</v>
      </c>
      <c r="G235">
        <f>G12+G100+G101+G119</f>
        <v>7</v>
      </c>
      <c r="H235">
        <f>H12+H100+H101+H119</f>
        <v>10</v>
      </c>
      <c r="I235">
        <v>19</v>
      </c>
    </row>
    <row r="236" spans="1:9" x14ac:dyDescent="0.3">
      <c r="A236" s="1" t="s">
        <v>34</v>
      </c>
      <c r="B236" s="27"/>
      <c r="C236" s="27"/>
      <c r="D236" s="27"/>
      <c r="E236" s="27"/>
      <c r="F236" s="27"/>
      <c r="G236" s="27"/>
      <c r="H236" s="27"/>
      <c r="I236" s="27"/>
    </row>
    <row r="237" spans="1:9" x14ac:dyDescent="0.3">
      <c r="A237" s="13" t="s">
        <v>176</v>
      </c>
      <c r="B237">
        <v>204</v>
      </c>
      <c r="C237">
        <v>4</v>
      </c>
      <c r="D237">
        <v>32</v>
      </c>
      <c r="E237">
        <f>(E49+E82+E129)/2</f>
        <v>541</v>
      </c>
      <c r="F237">
        <v>22</v>
      </c>
      <c r="G237">
        <v>3</v>
      </c>
      <c r="H237">
        <v>3</v>
      </c>
      <c r="I237">
        <v>17</v>
      </c>
    </row>
    <row r="238" spans="1:9" x14ac:dyDescent="0.3">
      <c r="A238" s="14" t="s">
        <v>177</v>
      </c>
      <c r="B238">
        <f>(B49+B81+B82)/2</f>
        <v>206</v>
      </c>
      <c r="C238">
        <v>4</v>
      </c>
      <c r="D238">
        <f>(D49+D81+D82)/2</f>
        <v>37</v>
      </c>
      <c r="E238">
        <v>791</v>
      </c>
      <c r="F238">
        <f>(F49+F81+F82)/2</f>
        <v>25</v>
      </c>
      <c r="G238">
        <v>3</v>
      </c>
      <c r="H238">
        <v>4</v>
      </c>
      <c r="I238">
        <f>(I49+I81+I82)/2</f>
        <v>16</v>
      </c>
    </row>
    <row r="239" spans="1:9" x14ac:dyDescent="0.3">
      <c r="A239" s="14" t="s">
        <v>178</v>
      </c>
      <c r="B239">
        <v>167</v>
      </c>
      <c r="C239">
        <v>5</v>
      </c>
      <c r="D239">
        <v>14</v>
      </c>
      <c r="E239">
        <v>202</v>
      </c>
      <c r="F239">
        <v>22</v>
      </c>
      <c r="G239">
        <v>3</v>
      </c>
      <c r="H239">
        <v>2</v>
      </c>
      <c r="I239">
        <v>7</v>
      </c>
    </row>
    <row r="240" spans="1:9" x14ac:dyDescent="0.3">
      <c r="A240" s="1" t="s">
        <v>267</v>
      </c>
      <c r="B240">
        <f t="shared" ref="B240:I240" si="36">B182</f>
        <v>400.23</v>
      </c>
      <c r="C240">
        <f t="shared" si="36"/>
        <v>17.200000000000003</v>
      </c>
      <c r="D240">
        <f t="shared" si="36"/>
        <v>41.88</v>
      </c>
      <c r="E240">
        <f t="shared" si="36"/>
        <v>651.32999999999993</v>
      </c>
      <c r="F240">
        <f t="shared" si="36"/>
        <v>36.109999999999992</v>
      </c>
      <c r="G240">
        <f t="shared" si="36"/>
        <v>5.6800000000000006</v>
      </c>
      <c r="H240">
        <f t="shared" si="36"/>
        <v>2.7199999999999998</v>
      </c>
      <c r="I240">
        <f t="shared" si="36"/>
        <v>18.270000000000003</v>
      </c>
    </row>
    <row r="241" spans="1:9" x14ac:dyDescent="0.3">
      <c r="A241" s="1" t="s">
        <v>35</v>
      </c>
      <c r="B241">
        <f t="shared" ref="B241:I241" si="37">B120</f>
        <v>120</v>
      </c>
      <c r="C241">
        <f t="shared" si="37"/>
        <v>3.5</v>
      </c>
      <c r="D241">
        <f t="shared" si="37"/>
        <v>0</v>
      </c>
      <c r="E241">
        <f t="shared" si="37"/>
        <v>20</v>
      </c>
      <c r="F241">
        <f t="shared" si="37"/>
        <v>20</v>
      </c>
      <c r="G241">
        <f t="shared" si="37"/>
        <v>2</v>
      </c>
      <c r="H241">
        <v>0</v>
      </c>
      <c r="I241">
        <f t="shared" si="37"/>
        <v>2</v>
      </c>
    </row>
    <row r="242" spans="1:9" x14ac:dyDescent="0.3">
      <c r="A242" s="1" t="s">
        <v>126</v>
      </c>
      <c r="B242">
        <v>132</v>
      </c>
      <c r="C242">
        <v>3</v>
      </c>
      <c r="D242">
        <v>11</v>
      </c>
      <c r="E242">
        <f t="shared" ref="E242:H242" si="38">E148</f>
        <v>694</v>
      </c>
      <c r="F242">
        <v>23</v>
      </c>
      <c r="G242">
        <f t="shared" si="38"/>
        <v>1</v>
      </c>
      <c r="H242">
        <f t="shared" si="38"/>
        <v>1</v>
      </c>
      <c r="I242">
        <v>6</v>
      </c>
    </row>
    <row r="243" spans="1:9" x14ac:dyDescent="0.3">
      <c r="A243" s="1" t="s">
        <v>223</v>
      </c>
      <c r="B243">
        <v>248</v>
      </c>
      <c r="C243">
        <v>25</v>
      </c>
      <c r="D243">
        <v>59</v>
      </c>
      <c r="E243">
        <v>894</v>
      </c>
      <c r="F243">
        <v>35</v>
      </c>
      <c r="G243">
        <v>1</v>
      </c>
      <c r="H243">
        <v>2</v>
      </c>
      <c r="I243">
        <v>14</v>
      </c>
    </row>
    <row r="244" spans="1:9" x14ac:dyDescent="0.3">
      <c r="A244" s="1" t="s">
        <v>148</v>
      </c>
      <c r="B244">
        <f>B19+B20+B78+B103+B135</f>
        <v>463</v>
      </c>
      <c r="C244">
        <v>3</v>
      </c>
      <c r="D244">
        <f>D19+D20+D78+D103+D135</f>
        <v>5</v>
      </c>
      <c r="E244">
        <f>E19+E20+E78+E103+E135</f>
        <v>232</v>
      </c>
      <c r="F244">
        <f>F19+F20+F78+F103+F135</f>
        <v>103</v>
      </c>
      <c r="G244">
        <v>13</v>
      </c>
      <c r="H244">
        <f>H19+H20+H78+H103+H135</f>
        <v>70</v>
      </c>
      <c r="I244">
        <v>8</v>
      </c>
    </row>
    <row r="246" spans="1:9" x14ac:dyDescent="0.3">
      <c r="A246" s="1" t="s">
        <v>164</v>
      </c>
      <c r="D246" s="27"/>
      <c r="E246" s="27"/>
      <c r="F246" s="27"/>
      <c r="G246" s="27"/>
      <c r="H246" s="27"/>
      <c r="I246" s="27"/>
    </row>
    <row r="247" spans="1:9" x14ac:dyDescent="0.3">
      <c r="A247" s="1" t="s">
        <v>151</v>
      </c>
      <c r="B247">
        <v>5</v>
      </c>
      <c r="C247">
        <v>0</v>
      </c>
      <c r="D247">
        <v>0</v>
      </c>
      <c r="E247">
        <v>70</v>
      </c>
      <c r="F247">
        <v>0</v>
      </c>
      <c r="G247">
        <v>0</v>
      </c>
      <c r="H247">
        <v>0</v>
      </c>
      <c r="I247">
        <v>0</v>
      </c>
    </row>
    <row r="248" spans="1:9" x14ac:dyDescent="0.3">
      <c r="A248" s="1" t="s">
        <v>72</v>
      </c>
      <c r="B248">
        <v>70</v>
      </c>
      <c r="C248">
        <v>7</v>
      </c>
      <c r="D248">
        <v>5</v>
      </c>
      <c r="E248">
        <v>45</v>
      </c>
      <c r="F248">
        <v>0</v>
      </c>
      <c r="G248">
        <v>0</v>
      </c>
      <c r="H248">
        <v>0</v>
      </c>
      <c r="I248">
        <v>0</v>
      </c>
    </row>
    <row r="249" spans="1:9" x14ac:dyDescent="0.3">
      <c r="A249" s="1" t="s">
        <v>152</v>
      </c>
      <c r="B249">
        <v>20</v>
      </c>
      <c r="C249">
        <v>0</v>
      </c>
      <c r="D249">
        <v>0</v>
      </c>
      <c r="E249">
        <v>160</v>
      </c>
      <c r="F249">
        <v>4</v>
      </c>
      <c r="G249">
        <v>0</v>
      </c>
      <c r="H249">
        <v>4</v>
      </c>
      <c r="I249">
        <v>0</v>
      </c>
    </row>
    <row r="250" spans="1:9" x14ac:dyDescent="0.3">
      <c r="A250" s="1" t="s">
        <v>155</v>
      </c>
      <c r="B250">
        <v>6</v>
      </c>
      <c r="C250">
        <v>0</v>
      </c>
      <c r="D250">
        <v>0</v>
      </c>
      <c r="E250">
        <v>1</v>
      </c>
      <c r="F250">
        <v>0</v>
      </c>
      <c r="G250">
        <v>0</v>
      </c>
      <c r="H250">
        <v>0</v>
      </c>
      <c r="I250">
        <v>0</v>
      </c>
    </row>
    <row r="251" spans="1:9" x14ac:dyDescent="0.3">
      <c r="A251" s="1" t="s">
        <v>156</v>
      </c>
      <c r="B251">
        <v>3</v>
      </c>
      <c r="C251">
        <v>0</v>
      </c>
      <c r="D251">
        <v>0</v>
      </c>
      <c r="E251">
        <v>1</v>
      </c>
      <c r="F251">
        <v>0</v>
      </c>
      <c r="G251">
        <v>0</v>
      </c>
      <c r="H251">
        <v>0</v>
      </c>
      <c r="I251">
        <v>0</v>
      </c>
    </row>
    <row r="252" spans="1:9" x14ac:dyDescent="0.3">
      <c r="A252" s="1" t="s">
        <v>157</v>
      </c>
      <c r="B252">
        <v>4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x14ac:dyDescent="0.3">
      <c r="A253" s="1" t="s">
        <v>160</v>
      </c>
      <c r="B253">
        <v>20</v>
      </c>
      <c r="C253">
        <v>0</v>
      </c>
      <c r="D253">
        <v>0</v>
      </c>
      <c r="E253">
        <v>1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1" t="s">
        <v>158</v>
      </c>
      <c r="B254">
        <v>0</v>
      </c>
      <c r="C254">
        <v>0</v>
      </c>
      <c r="D254">
        <v>0</v>
      </c>
      <c r="E254">
        <v>3</v>
      </c>
      <c r="F254">
        <v>0</v>
      </c>
      <c r="G254">
        <v>0</v>
      </c>
      <c r="H254">
        <v>0</v>
      </c>
      <c r="I254">
        <v>0</v>
      </c>
    </row>
    <row r="255" spans="1:9" x14ac:dyDescent="0.3">
      <c r="A255" s="1" t="s">
        <v>159</v>
      </c>
      <c r="B255">
        <v>18</v>
      </c>
      <c r="C255">
        <v>0</v>
      </c>
      <c r="D255">
        <v>0</v>
      </c>
      <c r="E255">
        <v>4</v>
      </c>
      <c r="F255">
        <v>0</v>
      </c>
      <c r="G255">
        <v>0</v>
      </c>
      <c r="H255">
        <v>0</v>
      </c>
      <c r="I255">
        <v>0</v>
      </c>
    </row>
    <row r="256" spans="1:9" x14ac:dyDescent="0.3">
      <c r="A256" s="1" t="s">
        <v>161</v>
      </c>
      <c r="B256">
        <v>7</v>
      </c>
      <c r="C256">
        <v>0</v>
      </c>
      <c r="D256">
        <v>0</v>
      </c>
      <c r="E256">
        <v>60</v>
      </c>
      <c r="F256">
        <v>0</v>
      </c>
      <c r="G256">
        <v>0</v>
      </c>
      <c r="H256">
        <v>0</v>
      </c>
      <c r="I256">
        <v>0</v>
      </c>
    </row>
    <row r="257" spans="1:9" x14ac:dyDescent="0.3">
      <c r="A257" s="1" t="s">
        <v>162</v>
      </c>
      <c r="B257">
        <v>3</v>
      </c>
      <c r="C257">
        <v>0</v>
      </c>
      <c r="D257">
        <v>0</v>
      </c>
      <c r="E257">
        <v>184</v>
      </c>
      <c r="F257">
        <v>0</v>
      </c>
      <c r="G257">
        <v>0</v>
      </c>
      <c r="H257">
        <v>0</v>
      </c>
      <c r="I257">
        <v>0</v>
      </c>
    </row>
    <row r="258" spans="1:9" x14ac:dyDescent="0.3">
      <c r="A258" s="1" t="s">
        <v>163</v>
      </c>
      <c r="B258">
        <v>20</v>
      </c>
      <c r="C258">
        <v>0</v>
      </c>
      <c r="D258">
        <v>0</v>
      </c>
      <c r="E258">
        <v>103</v>
      </c>
      <c r="F258">
        <v>0</v>
      </c>
      <c r="G258">
        <v>0</v>
      </c>
      <c r="H258">
        <v>12</v>
      </c>
      <c r="I258">
        <v>0</v>
      </c>
    </row>
    <row r="259" spans="1:9" x14ac:dyDescent="0.3">
      <c r="A259" s="1" t="s">
        <v>189</v>
      </c>
      <c r="B259" s="27"/>
      <c r="C259" s="27"/>
      <c r="D259" s="27"/>
      <c r="E259" s="27"/>
      <c r="F259" s="27"/>
      <c r="G259" s="27"/>
      <c r="H259" s="27"/>
      <c r="I259" s="27"/>
    </row>
    <row r="260" spans="1:9" x14ac:dyDescent="0.3">
      <c r="A260" s="3" t="s">
        <v>52</v>
      </c>
      <c r="B260">
        <v>40</v>
      </c>
      <c r="C260">
        <v>3</v>
      </c>
      <c r="D260">
        <v>8</v>
      </c>
      <c r="E260">
        <v>101</v>
      </c>
      <c r="F260">
        <v>0.28000000000000003</v>
      </c>
      <c r="G260">
        <v>0</v>
      </c>
      <c r="H260">
        <v>0.08</v>
      </c>
      <c r="I260">
        <v>4</v>
      </c>
    </row>
    <row r="261" spans="1:9" x14ac:dyDescent="0.3">
      <c r="A261" s="3" t="s">
        <v>53</v>
      </c>
      <c r="B261">
        <v>79</v>
      </c>
      <c r="C261">
        <v>5</v>
      </c>
      <c r="D261">
        <v>16</v>
      </c>
      <c r="E261">
        <v>203</v>
      </c>
      <c r="F261">
        <v>1</v>
      </c>
      <c r="G261">
        <v>0</v>
      </c>
      <c r="H261">
        <v>0.16</v>
      </c>
      <c r="I261">
        <v>8</v>
      </c>
    </row>
  </sheetData>
  <sortState ref="A1:J48">
    <sortCondition ref="A62"/>
  </sortState>
  <printOptions gridLines="1"/>
  <pageMargins left="0.7" right="0.7" top="0.75" bottom="0.75" header="0.3" footer="0.3"/>
  <pageSetup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6"/>
  <sheetViews>
    <sheetView workbookViewId="0">
      <pane ySplit="1" topLeftCell="A23" activePane="bottomLeft" state="frozen"/>
      <selection pane="bottomLeft" activeCell="H30" sqref="H30"/>
    </sheetView>
  </sheetViews>
  <sheetFormatPr defaultRowHeight="14.4" x14ac:dyDescent="0.3"/>
  <cols>
    <col min="1" max="1" width="31.88671875" customWidth="1"/>
    <col min="2" max="2" width="8.88671875" customWidth="1"/>
    <col min="10" max="10" width="16.33203125" customWidth="1"/>
  </cols>
  <sheetData>
    <row r="1" spans="1:16384" s="2" customFormat="1" ht="15.6" x14ac:dyDescent="0.3">
      <c r="B1" s="2" t="s">
        <v>0</v>
      </c>
      <c r="C1" s="2" t="s">
        <v>97</v>
      </c>
      <c r="D1" s="2" t="s">
        <v>98</v>
      </c>
      <c r="E1" s="2" t="s">
        <v>99</v>
      </c>
      <c r="F1" s="2" t="s">
        <v>100</v>
      </c>
      <c r="G1" s="2" t="s">
        <v>101</v>
      </c>
      <c r="H1" s="2" t="s">
        <v>102</v>
      </c>
      <c r="I1" s="2" t="s">
        <v>103</v>
      </c>
    </row>
    <row r="3" spans="1:16384" x14ac:dyDescent="0.3">
      <c r="A3" s="1" t="s">
        <v>147</v>
      </c>
      <c r="B3">
        <v>310</v>
      </c>
      <c r="C3" s="5">
        <v>9</v>
      </c>
      <c r="D3">
        <v>10</v>
      </c>
      <c r="E3">
        <v>580</v>
      </c>
      <c r="F3">
        <v>40</v>
      </c>
      <c r="G3">
        <v>9</v>
      </c>
      <c r="H3">
        <v>4</v>
      </c>
      <c r="I3">
        <v>16</v>
      </c>
    </row>
    <row r="4" spans="1:16384" x14ac:dyDescent="0.3">
      <c r="A4" s="1" t="s">
        <v>202</v>
      </c>
      <c r="B4">
        <v>586</v>
      </c>
      <c r="C4" s="5">
        <v>12</v>
      </c>
      <c r="D4">
        <v>5</v>
      </c>
      <c r="E4">
        <v>479</v>
      </c>
      <c r="F4">
        <v>91</v>
      </c>
      <c r="G4">
        <v>12</v>
      </c>
      <c r="H4">
        <v>3</v>
      </c>
      <c r="I4">
        <v>26</v>
      </c>
    </row>
    <row r="5" spans="1:16384" x14ac:dyDescent="0.3">
      <c r="A5" s="1" t="s">
        <v>27</v>
      </c>
      <c r="B5" s="3">
        <v>140</v>
      </c>
      <c r="C5" s="3">
        <v>4</v>
      </c>
      <c r="D5" s="3">
        <v>10</v>
      </c>
      <c r="E5" s="3">
        <v>230</v>
      </c>
      <c r="F5" s="3">
        <v>17</v>
      </c>
      <c r="G5" s="3">
        <v>1</v>
      </c>
      <c r="H5" s="3">
        <v>2</v>
      </c>
      <c r="I5" s="3">
        <v>10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  <c r="XFB5" s="1"/>
      <c r="XFC5" s="1"/>
      <c r="XFD5" s="1"/>
    </row>
    <row r="6" spans="1:16384" x14ac:dyDescent="0.3">
      <c r="A6" s="1" t="s">
        <v>36</v>
      </c>
      <c r="B6">
        <v>274</v>
      </c>
      <c r="C6">
        <v>11</v>
      </c>
      <c r="D6">
        <v>213</v>
      </c>
      <c r="E6">
        <v>699</v>
      </c>
      <c r="F6">
        <v>24</v>
      </c>
      <c r="G6">
        <v>3</v>
      </c>
      <c r="H6">
        <v>3</v>
      </c>
      <c r="I6">
        <v>18</v>
      </c>
    </row>
    <row r="7" spans="1:16384" x14ac:dyDescent="0.3">
      <c r="A7" s="1" t="s">
        <v>24</v>
      </c>
      <c r="B7">
        <v>228</v>
      </c>
      <c r="C7">
        <v>4</v>
      </c>
      <c r="D7">
        <v>8</v>
      </c>
      <c r="E7">
        <v>535</v>
      </c>
      <c r="F7">
        <v>38</v>
      </c>
      <c r="G7">
        <v>6</v>
      </c>
      <c r="H7">
        <v>7</v>
      </c>
      <c r="I7">
        <v>13</v>
      </c>
    </row>
    <row r="8" spans="1:16384" x14ac:dyDescent="0.3">
      <c r="A8" s="1" t="s">
        <v>30</v>
      </c>
      <c r="B8">
        <v>199</v>
      </c>
      <c r="C8">
        <v>8</v>
      </c>
      <c r="D8">
        <v>16</v>
      </c>
      <c r="E8">
        <v>373</v>
      </c>
      <c r="F8">
        <v>22</v>
      </c>
      <c r="G8">
        <v>3</v>
      </c>
      <c r="H8">
        <v>1</v>
      </c>
      <c r="I8">
        <v>11</v>
      </c>
    </row>
    <row r="9" spans="1:16384" x14ac:dyDescent="0.3">
      <c r="A9" s="1" t="s">
        <v>22</v>
      </c>
      <c r="B9">
        <v>27</v>
      </c>
      <c r="C9">
        <v>17</v>
      </c>
      <c r="D9">
        <v>40</v>
      </c>
      <c r="E9">
        <v>470</v>
      </c>
      <c r="F9">
        <v>15</v>
      </c>
      <c r="G9">
        <v>0</v>
      </c>
      <c r="H9">
        <v>0</v>
      </c>
      <c r="I9">
        <v>14</v>
      </c>
    </row>
    <row r="10" spans="1:16384" x14ac:dyDescent="0.3">
      <c r="A10" s="1" t="s">
        <v>204</v>
      </c>
      <c r="B10">
        <v>260</v>
      </c>
      <c r="C10">
        <v>6</v>
      </c>
      <c r="D10">
        <v>49</v>
      </c>
      <c r="E10">
        <v>451</v>
      </c>
      <c r="F10">
        <v>34</v>
      </c>
      <c r="G10">
        <v>5</v>
      </c>
      <c r="H10">
        <v>2</v>
      </c>
      <c r="I10">
        <v>18</v>
      </c>
    </row>
    <row r="11" spans="1:16384" x14ac:dyDescent="0.3">
      <c r="A11" s="1" t="s">
        <v>150</v>
      </c>
      <c r="B11">
        <v>310</v>
      </c>
      <c r="C11">
        <v>8</v>
      </c>
      <c r="D11">
        <v>0</v>
      </c>
      <c r="E11">
        <v>495</v>
      </c>
      <c r="F11">
        <v>49</v>
      </c>
      <c r="G11">
        <v>11</v>
      </c>
      <c r="H11">
        <v>1</v>
      </c>
      <c r="I11">
        <v>11</v>
      </c>
    </row>
    <row r="12" spans="1:16384" x14ac:dyDescent="0.3">
      <c r="A12" s="1" t="s">
        <v>146</v>
      </c>
      <c r="B12">
        <v>220</v>
      </c>
      <c r="C12">
        <v>9</v>
      </c>
      <c r="D12">
        <v>50</v>
      </c>
      <c r="E12">
        <v>230</v>
      </c>
      <c r="F12">
        <v>19</v>
      </c>
      <c r="G12">
        <v>2</v>
      </c>
      <c r="H12">
        <v>1</v>
      </c>
      <c r="I12">
        <v>15</v>
      </c>
      <c r="J12" s="12"/>
    </row>
    <row r="13" spans="1:16384" x14ac:dyDescent="0.3">
      <c r="A13" s="1" t="s">
        <v>9</v>
      </c>
      <c r="B13">
        <v>322</v>
      </c>
      <c r="C13">
        <v>11</v>
      </c>
      <c r="D13">
        <v>31</v>
      </c>
      <c r="E13">
        <v>656</v>
      </c>
      <c r="F13">
        <v>37</v>
      </c>
      <c r="G13">
        <v>3</v>
      </c>
      <c r="H13">
        <v>5</v>
      </c>
      <c r="I13">
        <v>18</v>
      </c>
      <c r="J13" s="12"/>
    </row>
    <row r="14" spans="1:16384" x14ac:dyDescent="0.3">
      <c r="A14" s="1" t="s">
        <v>190</v>
      </c>
      <c r="C14" s="5"/>
    </row>
    <row r="15" spans="1:16384" x14ac:dyDescent="0.3">
      <c r="A15" s="13" t="s">
        <v>186</v>
      </c>
      <c r="B15">
        <v>207</v>
      </c>
      <c r="C15">
        <v>4</v>
      </c>
      <c r="D15">
        <v>37</v>
      </c>
      <c r="E15">
        <v>790</v>
      </c>
      <c r="F15">
        <v>25</v>
      </c>
      <c r="G15">
        <v>3</v>
      </c>
      <c r="H15">
        <v>4</v>
      </c>
      <c r="I15">
        <v>16</v>
      </c>
    </row>
    <row r="16" spans="1:16384" x14ac:dyDescent="0.3">
      <c r="A16" s="1" t="s">
        <v>8</v>
      </c>
      <c r="B16">
        <v>278</v>
      </c>
      <c r="C16">
        <v>9</v>
      </c>
      <c r="D16">
        <v>34</v>
      </c>
      <c r="E16">
        <v>280</v>
      </c>
      <c r="F16">
        <v>32</v>
      </c>
      <c r="G16">
        <v>4</v>
      </c>
      <c r="H16">
        <v>2</v>
      </c>
      <c r="I16">
        <v>18</v>
      </c>
    </row>
    <row r="17" spans="1:9" x14ac:dyDescent="0.3">
      <c r="A17" s="1" t="s">
        <v>175</v>
      </c>
      <c r="B17">
        <v>280</v>
      </c>
      <c r="C17" s="5">
        <v>12</v>
      </c>
      <c r="D17">
        <v>45</v>
      </c>
      <c r="E17">
        <v>770</v>
      </c>
      <c r="F17">
        <v>30</v>
      </c>
      <c r="G17">
        <v>3</v>
      </c>
      <c r="H17">
        <v>2</v>
      </c>
      <c r="I17">
        <v>13</v>
      </c>
    </row>
    <row r="18" spans="1:9" x14ac:dyDescent="0.3">
      <c r="A18" s="1" t="s">
        <v>37</v>
      </c>
      <c r="B18">
        <v>320</v>
      </c>
      <c r="C18">
        <v>10</v>
      </c>
      <c r="D18">
        <v>8</v>
      </c>
      <c r="E18">
        <v>661</v>
      </c>
      <c r="F18">
        <v>47</v>
      </c>
      <c r="G18">
        <v>6</v>
      </c>
      <c r="H18">
        <v>2</v>
      </c>
      <c r="I18">
        <v>12</v>
      </c>
    </row>
    <row r="19" spans="1:9" x14ac:dyDescent="0.3">
      <c r="A19" s="1" t="s">
        <v>203</v>
      </c>
      <c r="B19">
        <v>320</v>
      </c>
      <c r="C19">
        <v>10</v>
      </c>
      <c r="D19">
        <v>8</v>
      </c>
      <c r="E19">
        <v>661</v>
      </c>
      <c r="F19">
        <v>47</v>
      </c>
      <c r="G19">
        <v>6</v>
      </c>
      <c r="H19">
        <v>2</v>
      </c>
      <c r="I19">
        <v>12</v>
      </c>
    </row>
    <row r="20" spans="1:9" x14ac:dyDescent="0.3">
      <c r="A20" s="1" t="s">
        <v>33</v>
      </c>
      <c r="B20">
        <v>671</v>
      </c>
      <c r="C20">
        <v>33.799999999999997</v>
      </c>
      <c r="D20">
        <v>60</v>
      </c>
      <c r="E20">
        <v>1333</v>
      </c>
      <c r="F20">
        <v>55</v>
      </c>
      <c r="G20">
        <v>8</v>
      </c>
      <c r="H20">
        <v>1</v>
      </c>
      <c r="I20">
        <v>37</v>
      </c>
    </row>
    <row r="21" spans="1:9" s="26" customFormat="1" x14ac:dyDescent="0.3">
      <c r="A21" s="25" t="s">
        <v>201</v>
      </c>
      <c r="B21" s="26">
        <v>300</v>
      </c>
      <c r="C21" s="26">
        <v>13</v>
      </c>
      <c r="D21" s="26">
        <v>50</v>
      </c>
      <c r="E21" s="26">
        <v>770</v>
      </c>
      <c r="F21" s="26">
        <v>28</v>
      </c>
      <c r="G21" s="26">
        <v>2</v>
      </c>
      <c r="I21" s="26">
        <v>19</v>
      </c>
    </row>
    <row r="22" spans="1:9" s="19" customFormat="1" x14ac:dyDescent="0.3">
      <c r="A22" s="18" t="s">
        <v>153</v>
      </c>
      <c r="B22" s="19">
        <v>150</v>
      </c>
      <c r="C22" s="19">
        <v>6</v>
      </c>
      <c r="D22" s="19">
        <v>5</v>
      </c>
      <c r="E22" s="19">
        <v>370</v>
      </c>
      <c r="F22" s="19">
        <v>17</v>
      </c>
      <c r="G22" s="19">
        <v>2</v>
      </c>
      <c r="H22" s="19">
        <v>3</v>
      </c>
      <c r="I22" s="19">
        <v>7</v>
      </c>
    </row>
    <row r="23" spans="1:9" x14ac:dyDescent="0.3">
      <c r="A23" s="1" t="s">
        <v>149</v>
      </c>
      <c r="B23">
        <v>525</v>
      </c>
      <c r="C23">
        <v>10</v>
      </c>
      <c r="D23">
        <v>32</v>
      </c>
      <c r="E23">
        <v>731</v>
      </c>
      <c r="F23">
        <v>51</v>
      </c>
      <c r="G23">
        <v>7</v>
      </c>
      <c r="H23">
        <v>10</v>
      </c>
      <c r="I23">
        <v>19</v>
      </c>
    </row>
    <row r="24" spans="1:9" x14ac:dyDescent="0.3">
      <c r="A24" s="1" t="s">
        <v>34</v>
      </c>
    </row>
    <row r="25" spans="1:9" x14ac:dyDescent="0.3">
      <c r="A25" s="13" t="s">
        <v>185</v>
      </c>
      <c r="B25">
        <v>167</v>
      </c>
      <c r="C25">
        <v>5</v>
      </c>
      <c r="D25">
        <v>14</v>
      </c>
      <c r="E25">
        <v>202</v>
      </c>
      <c r="F25">
        <v>22</v>
      </c>
      <c r="G25">
        <v>3</v>
      </c>
      <c r="H25">
        <v>2</v>
      </c>
      <c r="I25">
        <v>7</v>
      </c>
    </row>
    <row r="26" spans="1:9" x14ac:dyDescent="0.3">
      <c r="A26" s="13" t="s">
        <v>187</v>
      </c>
      <c r="B26">
        <v>204</v>
      </c>
      <c r="C26">
        <v>4</v>
      </c>
      <c r="D26">
        <v>32</v>
      </c>
      <c r="E26">
        <v>541</v>
      </c>
      <c r="F26">
        <v>22</v>
      </c>
      <c r="G26">
        <v>3</v>
      </c>
      <c r="H26">
        <v>2</v>
      </c>
      <c r="I26">
        <v>17</v>
      </c>
    </row>
    <row r="27" spans="1:9" x14ac:dyDescent="0.3">
      <c r="A27" s="10" t="s">
        <v>136</v>
      </c>
      <c r="B27">
        <v>134</v>
      </c>
      <c r="C27">
        <v>4</v>
      </c>
      <c r="D27">
        <v>11</v>
      </c>
      <c r="E27">
        <v>694</v>
      </c>
      <c r="F27">
        <v>24</v>
      </c>
      <c r="G27">
        <v>1</v>
      </c>
      <c r="H27">
        <v>1</v>
      </c>
      <c r="I27">
        <v>6</v>
      </c>
    </row>
    <row r="28" spans="1:9" x14ac:dyDescent="0.3">
      <c r="A28" s="1" t="s">
        <v>25</v>
      </c>
      <c r="B28">
        <v>248</v>
      </c>
      <c r="C28">
        <v>25</v>
      </c>
      <c r="D28">
        <v>59</v>
      </c>
      <c r="E28">
        <v>894</v>
      </c>
      <c r="F28">
        <v>35</v>
      </c>
      <c r="G28">
        <v>1</v>
      </c>
      <c r="H28">
        <v>2</v>
      </c>
      <c r="I28">
        <v>14</v>
      </c>
    </row>
    <row r="29" spans="1:9" x14ac:dyDescent="0.3">
      <c r="A29" s="1" t="s">
        <v>148</v>
      </c>
      <c r="B29" s="3">
        <v>463</v>
      </c>
      <c r="C29" s="3">
        <v>3</v>
      </c>
      <c r="D29" s="3">
        <v>5</v>
      </c>
      <c r="E29" s="3">
        <v>232</v>
      </c>
      <c r="F29" s="3">
        <v>103</v>
      </c>
      <c r="G29" s="3">
        <v>13</v>
      </c>
      <c r="H29" s="3">
        <v>70</v>
      </c>
      <c r="I29" s="3">
        <v>8</v>
      </c>
    </row>
    <row r="30" spans="1:9" x14ac:dyDescent="0.3">
      <c r="A30" s="13"/>
    </row>
    <row r="31" spans="1:9" x14ac:dyDescent="0.3">
      <c r="A31" s="13"/>
    </row>
    <row r="32" spans="1:9" x14ac:dyDescent="0.3">
      <c r="A32" s="13"/>
    </row>
    <row r="33" spans="1:9" x14ac:dyDescent="0.3">
      <c r="A33" s="1" t="s">
        <v>164</v>
      </c>
    </row>
    <row r="34" spans="1:9" x14ac:dyDescent="0.3">
      <c r="A34" s="1" t="s">
        <v>151</v>
      </c>
      <c r="B34">
        <v>5</v>
      </c>
      <c r="C34">
        <v>0</v>
      </c>
      <c r="D34">
        <v>0</v>
      </c>
      <c r="E34">
        <v>70</v>
      </c>
      <c r="F34">
        <v>0</v>
      </c>
      <c r="G34">
        <v>0</v>
      </c>
      <c r="H34">
        <v>0</v>
      </c>
      <c r="I34">
        <v>0</v>
      </c>
    </row>
    <row r="35" spans="1:9" x14ac:dyDescent="0.3">
      <c r="A35" s="1" t="s">
        <v>72</v>
      </c>
      <c r="B35">
        <v>70</v>
      </c>
      <c r="C35">
        <v>7</v>
      </c>
      <c r="D35">
        <v>5</v>
      </c>
      <c r="E35">
        <v>45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1" t="s">
        <v>152</v>
      </c>
      <c r="B36">
        <v>20</v>
      </c>
      <c r="C36">
        <v>0</v>
      </c>
      <c r="D36">
        <v>0</v>
      </c>
      <c r="E36">
        <v>160</v>
      </c>
      <c r="F36">
        <v>4</v>
      </c>
      <c r="G36">
        <v>0</v>
      </c>
      <c r="H36">
        <v>4</v>
      </c>
      <c r="I36">
        <v>0</v>
      </c>
    </row>
    <row r="37" spans="1:9" x14ac:dyDescent="0.3">
      <c r="A37" s="1" t="s">
        <v>155</v>
      </c>
      <c r="B37">
        <v>6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1" t="s">
        <v>156</v>
      </c>
      <c r="B38">
        <v>3</v>
      </c>
      <c r="C38">
        <v>0</v>
      </c>
      <c r="D38">
        <v>0</v>
      </c>
      <c r="E38">
        <v>1</v>
      </c>
      <c r="F38">
        <v>0</v>
      </c>
      <c r="G38">
        <v>0</v>
      </c>
      <c r="H38">
        <v>0</v>
      </c>
      <c r="I38">
        <v>0</v>
      </c>
    </row>
    <row r="39" spans="1:9" x14ac:dyDescent="0.3">
      <c r="A39" s="1" t="s">
        <v>157</v>
      </c>
      <c r="B39">
        <v>4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x14ac:dyDescent="0.3">
      <c r="A40" s="1" t="s">
        <v>160</v>
      </c>
      <c r="B40">
        <v>20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</row>
    <row r="41" spans="1:9" x14ac:dyDescent="0.3">
      <c r="A41" s="1" t="s">
        <v>158</v>
      </c>
      <c r="B41">
        <v>0</v>
      </c>
      <c r="C41">
        <v>0</v>
      </c>
      <c r="D41">
        <v>0</v>
      </c>
      <c r="E41">
        <v>3</v>
      </c>
      <c r="F41">
        <v>0</v>
      </c>
      <c r="G41">
        <v>0</v>
      </c>
      <c r="H41">
        <v>0</v>
      </c>
      <c r="I41">
        <v>0</v>
      </c>
    </row>
    <row r="42" spans="1:9" x14ac:dyDescent="0.3">
      <c r="A42" s="1" t="s">
        <v>159</v>
      </c>
      <c r="B42">
        <v>18</v>
      </c>
      <c r="C42">
        <v>0</v>
      </c>
      <c r="D42">
        <v>0</v>
      </c>
      <c r="E42">
        <v>4</v>
      </c>
      <c r="F42">
        <v>0</v>
      </c>
      <c r="G42">
        <v>0</v>
      </c>
      <c r="H42">
        <v>0</v>
      </c>
      <c r="I42">
        <v>0</v>
      </c>
    </row>
    <row r="43" spans="1:9" x14ac:dyDescent="0.3">
      <c r="A43" s="1" t="s">
        <v>161</v>
      </c>
      <c r="B43">
        <v>7</v>
      </c>
      <c r="C43">
        <v>0</v>
      </c>
      <c r="D43">
        <v>0</v>
      </c>
      <c r="E43">
        <v>60</v>
      </c>
      <c r="F43">
        <v>0</v>
      </c>
      <c r="G43">
        <v>0</v>
      </c>
      <c r="H43">
        <v>0</v>
      </c>
      <c r="I43">
        <v>0</v>
      </c>
    </row>
    <row r="44" spans="1:9" x14ac:dyDescent="0.3">
      <c r="A44" s="1" t="s">
        <v>162</v>
      </c>
      <c r="B44">
        <v>3</v>
      </c>
      <c r="C44">
        <v>0</v>
      </c>
      <c r="D44">
        <v>0</v>
      </c>
      <c r="E44">
        <v>184</v>
      </c>
      <c r="F44">
        <v>0</v>
      </c>
      <c r="G44">
        <v>0</v>
      </c>
      <c r="H44">
        <v>0</v>
      </c>
      <c r="I44">
        <v>0</v>
      </c>
    </row>
    <row r="45" spans="1:9" x14ac:dyDescent="0.3">
      <c r="A45" s="1" t="s">
        <v>163</v>
      </c>
      <c r="B45">
        <v>20</v>
      </c>
      <c r="C45">
        <v>0</v>
      </c>
      <c r="D45">
        <v>0</v>
      </c>
      <c r="E45">
        <v>103</v>
      </c>
      <c r="F45">
        <v>0</v>
      </c>
      <c r="G45">
        <v>0</v>
      </c>
      <c r="H45">
        <v>12</v>
      </c>
      <c r="I45">
        <v>0</v>
      </c>
    </row>
    <row r="46" spans="1:9" x14ac:dyDescent="0.3">
      <c r="A46" s="1" t="s">
        <v>189</v>
      </c>
    </row>
    <row r="47" spans="1:9" x14ac:dyDescent="0.3">
      <c r="A47" s="3" t="s">
        <v>52</v>
      </c>
      <c r="B47">
        <v>40</v>
      </c>
      <c r="C47">
        <v>3</v>
      </c>
      <c r="D47">
        <v>8</v>
      </c>
      <c r="E47">
        <v>101</v>
      </c>
      <c r="F47">
        <v>0.28000000000000003</v>
      </c>
      <c r="G47">
        <v>0</v>
      </c>
      <c r="H47">
        <v>0.08</v>
      </c>
      <c r="I47">
        <v>4</v>
      </c>
    </row>
    <row r="48" spans="1:9" x14ac:dyDescent="0.3">
      <c r="A48" s="3" t="s">
        <v>53</v>
      </c>
      <c r="B48">
        <v>79</v>
      </c>
      <c r="C48">
        <v>5</v>
      </c>
      <c r="D48">
        <v>16</v>
      </c>
      <c r="E48">
        <v>203</v>
      </c>
      <c r="F48">
        <v>1</v>
      </c>
      <c r="G48">
        <v>0</v>
      </c>
      <c r="H48">
        <v>0.16</v>
      </c>
      <c r="I48">
        <v>8</v>
      </c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</sheetData>
  <sortState ref="A3:I20">
    <sortCondition ref="A3"/>
  </sortState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A12" sqref="A12:XFD12"/>
    </sheetView>
  </sheetViews>
  <sheetFormatPr defaultRowHeight="14.4" x14ac:dyDescent="0.3"/>
  <cols>
    <col min="1" max="1" width="42.33203125" customWidth="1"/>
    <col min="6" max="6" width="14.21875" customWidth="1"/>
  </cols>
  <sheetData>
    <row r="1" spans="1:9" s="2" customFormat="1" ht="15.6" x14ac:dyDescent="0.3">
      <c r="B1" s="2" t="s">
        <v>0</v>
      </c>
      <c r="C1" s="2" t="s">
        <v>97</v>
      </c>
      <c r="D1" s="2" t="s">
        <v>98</v>
      </c>
      <c r="E1" s="2" t="s">
        <v>99</v>
      </c>
      <c r="F1" s="2" t="s">
        <v>100</v>
      </c>
      <c r="G1" s="2" t="s">
        <v>101</v>
      </c>
      <c r="H1" s="2" t="s">
        <v>102</v>
      </c>
      <c r="I1" s="2" t="s">
        <v>103</v>
      </c>
    </row>
    <row r="4" spans="1:9" x14ac:dyDescent="0.3">
      <c r="A4" t="s">
        <v>228</v>
      </c>
    </row>
    <row r="5" spans="1:9" x14ac:dyDescent="0.3">
      <c r="A5" s="1" t="s">
        <v>198</v>
      </c>
      <c r="B5">
        <v>110</v>
      </c>
      <c r="C5">
        <v>7</v>
      </c>
      <c r="D5">
        <v>30</v>
      </c>
      <c r="E5">
        <v>190</v>
      </c>
      <c r="F5">
        <v>1</v>
      </c>
      <c r="G5">
        <v>1</v>
      </c>
      <c r="H5">
        <v>0</v>
      </c>
      <c r="I5">
        <v>10</v>
      </c>
    </row>
    <row r="6" spans="1:9" x14ac:dyDescent="0.3">
      <c r="A6" t="s">
        <v>224</v>
      </c>
      <c r="B6">
        <v>880</v>
      </c>
      <c r="C6">
        <v>56</v>
      </c>
      <c r="D6">
        <v>240</v>
      </c>
      <c r="E6">
        <v>1520</v>
      </c>
      <c r="F6">
        <v>8</v>
      </c>
      <c r="G6">
        <v>8</v>
      </c>
      <c r="H6">
        <v>0</v>
      </c>
      <c r="I6">
        <v>80</v>
      </c>
    </row>
    <row r="7" spans="1:9" x14ac:dyDescent="0.3">
      <c r="A7" t="s">
        <v>225</v>
      </c>
      <c r="B7">
        <v>8800</v>
      </c>
      <c r="C7">
        <v>560</v>
      </c>
      <c r="D7">
        <v>2400</v>
      </c>
      <c r="E7">
        <v>15200</v>
      </c>
      <c r="F7">
        <v>80</v>
      </c>
      <c r="G7">
        <v>80</v>
      </c>
      <c r="H7">
        <v>0</v>
      </c>
      <c r="I7">
        <v>800</v>
      </c>
    </row>
    <row r="8" spans="1:9" x14ac:dyDescent="0.3">
      <c r="A8" t="s">
        <v>227</v>
      </c>
      <c r="B8">
        <v>900</v>
      </c>
      <c r="C8">
        <v>20</v>
      </c>
      <c r="D8">
        <v>0</v>
      </c>
      <c r="E8">
        <v>10200</v>
      </c>
      <c r="F8">
        <v>1600</v>
      </c>
      <c r="G8">
        <v>1600</v>
      </c>
      <c r="H8">
        <v>0</v>
      </c>
      <c r="I8">
        <v>16000</v>
      </c>
    </row>
    <row r="9" spans="1:9" x14ac:dyDescent="0.3">
      <c r="A9" t="s">
        <v>230</v>
      </c>
      <c r="B9">
        <v>122</v>
      </c>
      <c r="C9">
        <v>0</v>
      </c>
      <c r="D9">
        <v>0</v>
      </c>
      <c r="E9">
        <v>3526</v>
      </c>
      <c r="F9">
        <v>30</v>
      </c>
      <c r="G9">
        <v>0</v>
      </c>
      <c r="H9">
        <v>13</v>
      </c>
      <c r="I9">
        <v>0</v>
      </c>
    </row>
    <row r="10" spans="1:9" x14ac:dyDescent="0.3">
      <c r="A10" s="1" t="s">
        <v>68</v>
      </c>
      <c r="B10">
        <v>12000</v>
      </c>
      <c r="C10">
        <v>80</v>
      </c>
      <c r="D10">
        <v>0</v>
      </c>
      <c r="E10">
        <v>5600</v>
      </c>
      <c r="F10">
        <v>2400</v>
      </c>
      <c r="G10">
        <v>240</v>
      </c>
      <c r="H10">
        <v>160</v>
      </c>
      <c r="I10">
        <v>480</v>
      </c>
    </row>
    <row r="11" spans="1:9" x14ac:dyDescent="0.3">
      <c r="A11" t="s">
        <v>231</v>
      </c>
      <c r="B11">
        <f t="shared" ref="B11:I11" si="0">SUM(B5:B10)</f>
        <v>22812</v>
      </c>
      <c r="C11">
        <f t="shared" si="0"/>
        <v>723</v>
      </c>
      <c r="D11">
        <f t="shared" si="0"/>
        <v>2670</v>
      </c>
      <c r="E11">
        <f t="shared" si="0"/>
        <v>36236</v>
      </c>
      <c r="F11">
        <f t="shared" si="0"/>
        <v>4119</v>
      </c>
      <c r="G11">
        <f t="shared" si="0"/>
        <v>1929</v>
      </c>
      <c r="H11">
        <f t="shared" si="0"/>
        <v>173</v>
      </c>
      <c r="I11">
        <f t="shared" si="0"/>
        <v>17370</v>
      </c>
    </row>
    <row r="12" spans="1:9" x14ac:dyDescent="0.3">
      <c r="A12" t="s">
        <v>232</v>
      </c>
      <c r="B12">
        <v>285</v>
      </c>
      <c r="C12">
        <v>9</v>
      </c>
      <c r="D12">
        <v>33</v>
      </c>
      <c r="E12">
        <v>453</v>
      </c>
      <c r="F12">
        <v>51</v>
      </c>
      <c r="G12">
        <v>24</v>
      </c>
      <c r="H12">
        <v>2</v>
      </c>
      <c r="I12">
        <v>217</v>
      </c>
    </row>
    <row r="17" spans="1:9" x14ac:dyDescent="0.3">
      <c r="F17" s="28">
        <f>(0.333333334*2)*7</f>
        <v>4.6666666760000002</v>
      </c>
    </row>
    <row r="19" spans="1:9" x14ac:dyDescent="0.3">
      <c r="F19" s="28"/>
    </row>
    <row r="20" spans="1:9" x14ac:dyDescent="0.3">
      <c r="A20" s="1" t="s">
        <v>229</v>
      </c>
      <c r="B20">
        <v>20</v>
      </c>
      <c r="C20">
        <v>0</v>
      </c>
      <c r="E20">
        <v>580</v>
      </c>
      <c r="F20">
        <v>5</v>
      </c>
      <c r="G20">
        <v>0</v>
      </c>
      <c r="H20">
        <v>2</v>
      </c>
      <c r="I20">
        <v>0</v>
      </c>
    </row>
    <row r="21" spans="1:9" x14ac:dyDescent="0.3">
      <c r="A21" s="1" t="s">
        <v>170</v>
      </c>
      <c r="B21">
        <v>45</v>
      </c>
      <c r="C21">
        <v>1</v>
      </c>
      <c r="D21">
        <v>0</v>
      </c>
      <c r="E21">
        <v>510</v>
      </c>
      <c r="F21">
        <v>9</v>
      </c>
      <c r="G21">
        <v>0</v>
      </c>
      <c r="H21">
        <v>8</v>
      </c>
      <c r="I21">
        <v>1</v>
      </c>
    </row>
  </sheetData>
  <pageMargins left="0.7" right="0.7" top="0.75" bottom="0.75" header="0.3" footer="0.3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Nutrition</vt:lpstr>
      <vt:lpstr>Luckiamute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adminuser</dc:creator>
  <cp:lastModifiedBy>adminuser</cp:lastModifiedBy>
  <cp:lastPrinted>2015-02-17T16:32:25Z</cp:lastPrinted>
  <dcterms:created xsi:type="dcterms:W3CDTF">2015-02-09T21:54:34Z</dcterms:created>
  <dcterms:modified xsi:type="dcterms:W3CDTF">2016-05-26T21:59:19Z</dcterms:modified>
</cp:coreProperties>
</file>